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OVENA\"/>
    </mc:Choice>
  </mc:AlternateContent>
  <bookViews>
    <workbookView xWindow="0" yWindow="0" windowWidth="20496" windowHeight="7452" activeTab="3"/>
  </bookViews>
  <sheets>
    <sheet name="Maestría CTI" sheetId="1" r:id="rId1"/>
    <sheet name="Maestría Edu" sheetId="2" r:id="rId2"/>
    <sheet name="Doctorado CTI" sheetId="3" r:id="rId3"/>
    <sheet name="Doctorado Edu" sheetId="5" r:id="rId4"/>
  </sheets>
  <definedNames>
    <definedName name="_xlnm._FilterDatabase" localSheetId="0" hidden="1">'Maestría CTI'!$A$5:$Q$37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8" i="2" l="1"/>
  <c r="R7" i="3"/>
  <c r="R13" i="5"/>
  <c r="R12" i="5"/>
  <c r="R10" i="5"/>
  <c r="R11" i="5"/>
  <c r="R9" i="5"/>
  <c r="R26" i="3"/>
  <c r="R19" i="3"/>
  <c r="R23" i="3"/>
  <c r="R21" i="3"/>
  <c r="R18" i="3"/>
  <c r="R16" i="3"/>
  <c r="R15" i="3"/>
  <c r="R14" i="3"/>
  <c r="R11" i="3"/>
  <c r="R10" i="3"/>
  <c r="Q25" i="1"/>
  <c r="G25" i="1"/>
  <c r="Q27" i="1"/>
  <c r="Q21" i="1"/>
  <c r="Q14" i="1"/>
  <c r="Q23" i="1"/>
  <c r="Q11" i="1"/>
  <c r="Q10" i="1"/>
  <c r="Q9" i="1"/>
  <c r="Q8" i="1"/>
  <c r="Q20" i="1"/>
  <c r="Q7" i="1"/>
  <c r="R14" i="5" l="1"/>
  <c r="R25" i="3" l="1"/>
  <c r="R20" i="3"/>
  <c r="R17" i="3"/>
  <c r="R12" i="3"/>
  <c r="R9" i="3"/>
  <c r="R8" i="3"/>
  <c r="J6" i="3"/>
  <c r="F6" i="3"/>
  <c r="R6" i="3" s="1"/>
  <c r="Q29" i="1"/>
  <c r="G29" i="1"/>
  <c r="Q28" i="1"/>
  <c r="G28" i="1"/>
  <c r="Q26" i="1"/>
  <c r="G26" i="1"/>
  <c r="Q24" i="1"/>
  <c r="G24" i="1"/>
  <c r="Q19" i="1"/>
  <c r="G19" i="1"/>
  <c r="Q22" i="1"/>
  <c r="G22" i="1"/>
  <c r="Q18" i="1"/>
  <c r="G18" i="1"/>
  <c r="Q17" i="1"/>
  <c r="G17" i="1"/>
  <c r="R24" i="3" l="1"/>
  <c r="R13" i="3"/>
  <c r="G30" i="1" l="1"/>
  <c r="G15" i="1"/>
  <c r="G16" i="1"/>
  <c r="G12" i="1"/>
  <c r="Q15" i="1" l="1"/>
  <c r="Q16" i="1"/>
  <c r="R22" i="3" l="1"/>
  <c r="O9" i="2"/>
  <c r="R8" i="5"/>
  <c r="R7" i="5"/>
  <c r="O7" i="2" l="1"/>
  <c r="O6" i="2" l="1"/>
  <c r="Q30" i="1" l="1"/>
  <c r="Q12" i="1" l="1"/>
</calcChain>
</file>

<file path=xl/sharedStrings.xml><?xml version="1.0" encoding="utf-8"?>
<sst xmlns="http://schemas.openxmlformats.org/spreadsheetml/2006/main" count="314" uniqueCount="131">
  <si>
    <t>QS</t>
  </si>
  <si>
    <t>THE</t>
  </si>
  <si>
    <t>ARWU</t>
  </si>
  <si>
    <t>Promedio</t>
  </si>
  <si>
    <t>Ranking by Broad Subject</t>
  </si>
  <si>
    <t>Puntos Rankings generales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</si>
  <si>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</si>
  <si>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</si>
  <si>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</si>
  <si>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</si>
  <si>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</si>
  <si>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</si>
  <si>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Categorización PRONII</t>
  </si>
  <si>
    <t>H-index tutor</t>
  </si>
  <si>
    <t>Total Puntos</t>
  </si>
  <si>
    <t>Universidad</t>
  </si>
  <si>
    <t>Código de Postulación</t>
  </si>
  <si>
    <t>Posición Ranking by Broad Subject</t>
  </si>
  <si>
    <t>Área by Broad Subject según Frascati</t>
  </si>
  <si>
    <t>Área by Broad Subject QS</t>
  </si>
  <si>
    <t>Ranking General Utilizado</t>
  </si>
  <si>
    <t>BCAL09-231</t>
  </si>
  <si>
    <t>Universidad de Melbourne</t>
  </si>
  <si>
    <t>BCAL09-208</t>
  </si>
  <si>
    <t>Universidad de Queensland</t>
  </si>
  <si>
    <t>Posicición Ranking</t>
  </si>
  <si>
    <t>CONICYT</t>
  </si>
  <si>
    <t>Área by Broad Subject según Ranking utilizado</t>
  </si>
  <si>
    <t>Posición en Ranking</t>
  </si>
  <si>
    <t>BCAL09-106</t>
  </si>
  <si>
    <t>Universidad Autónoma de Barcelona</t>
  </si>
  <si>
    <t>BCAL09-259</t>
  </si>
  <si>
    <t>Universidad de Sydney</t>
  </si>
  <si>
    <t>BCAL09-193</t>
  </si>
  <si>
    <t>Universidad de Barcelona</t>
  </si>
  <si>
    <t>Ranking utilizado</t>
  </si>
  <si>
    <t>Posición ranking</t>
  </si>
  <si>
    <t>Universidad Complutense de Madrid</t>
  </si>
  <si>
    <t>Universidad Autónoma de Madrid</t>
  </si>
  <si>
    <t>BCAL09-347</t>
  </si>
  <si>
    <t>BCAL09-407</t>
  </si>
  <si>
    <t>Japan Aerospace Exploration Agency (JAXA)</t>
  </si>
  <si>
    <t>BCAL09-246</t>
  </si>
  <si>
    <t>University of Paris Descartes (Paris 5)</t>
  </si>
  <si>
    <t>BCAL09-126</t>
  </si>
  <si>
    <t>BCAL09-90</t>
  </si>
  <si>
    <t>Rankings generales 2019</t>
  </si>
  <si>
    <t>Universidad de Granada</t>
  </si>
  <si>
    <t>BCAL09-110</t>
  </si>
  <si>
    <t>BCAL09-266</t>
  </si>
  <si>
    <t xml:space="preserve">Área by Broad Subject </t>
  </si>
  <si>
    <t>BCAL09-49</t>
  </si>
  <si>
    <t>BCAL09-88</t>
  </si>
  <si>
    <t>BCAL09-270</t>
  </si>
  <si>
    <t>University of Melbourne</t>
  </si>
  <si>
    <t>BCAL09-331</t>
  </si>
  <si>
    <t>University of Melbourne </t>
  </si>
  <si>
    <t>BCAL09-248</t>
  </si>
  <si>
    <t>BCAL09-92</t>
  </si>
  <si>
    <t>BCAL09-249</t>
  </si>
  <si>
    <t>BCAL09-188</t>
  </si>
  <si>
    <t>University of Queensland </t>
  </si>
  <si>
    <t>BCAL09-20</t>
  </si>
  <si>
    <t>BCAL09-184</t>
  </si>
  <si>
    <t>BCAL09-337</t>
  </si>
  <si>
    <t>BCAL09-232</t>
  </si>
  <si>
    <t>BCAL09-35</t>
  </si>
  <si>
    <t>BCAL09-127</t>
  </si>
  <si>
    <t>BCAL09-27</t>
  </si>
  <si>
    <t>Kansas State University</t>
  </si>
  <si>
    <t>BCAL09-169</t>
  </si>
  <si>
    <t>Universidade de São Paulo </t>
  </si>
  <si>
    <t>BCAL09-145</t>
  </si>
  <si>
    <t xml:space="preserve">TIMES </t>
  </si>
  <si>
    <t>BCAL09-361</t>
  </si>
  <si>
    <t>Universidade Estadual de Campinas</t>
  </si>
  <si>
    <t>Universidade Federal de Viçosa </t>
  </si>
  <si>
    <t>Nº</t>
  </si>
  <si>
    <t>BCAL09-353</t>
  </si>
  <si>
    <t>BCAL09-229</t>
  </si>
  <si>
    <t>Ingeniería y Tecnología</t>
  </si>
  <si>
    <t>BCAL09-191</t>
  </si>
  <si>
    <t>BCAL09-321</t>
  </si>
  <si>
    <t>BCAL09-37</t>
  </si>
  <si>
    <t>BCAL09-168</t>
  </si>
  <si>
    <t>BCAL09-325</t>
  </si>
  <si>
    <t>Ciencias de la vida y Medicina</t>
  </si>
  <si>
    <t>BCAL09-204</t>
  </si>
  <si>
    <t>BCAL09-97</t>
  </si>
  <si>
    <t>BCAL09-178</t>
  </si>
  <si>
    <t>BCAL09-129</t>
  </si>
  <si>
    <t xml:space="preserve">Medicina y Ciencias de la Vida </t>
  </si>
  <si>
    <t>BCAL09-148</t>
  </si>
  <si>
    <t>Ciencias Sociales</t>
  </si>
  <si>
    <t>BCAL09-275</t>
  </si>
  <si>
    <t xml:space="preserve">Paris Sciences et Lettres - EHESS </t>
  </si>
  <si>
    <t>BCAL09-264</t>
  </si>
  <si>
    <t>Fundação Oswaldo Cruz</t>
  </si>
  <si>
    <t>BCAL09-11</t>
  </si>
  <si>
    <t>Universidad de Nottingham</t>
  </si>
  <si>
    <t>BCAL09-242</t>
  </si>
  <si>
    <t>CentraleSupélec</t>
  </si>
  <si>
    <t>BCAL09-201</t>
  </si>
  <si>
    <t>Universidad de York</t>
  </si>
  <si>
    <t>BCAL09-312</t>
  </si>
  <si>
    <t>BCAL09-122</t>
  </si>
  <si>
    <t>BCAL09-387</t>
  </si>
  <si>
    <t>BCAL09-291</t>
  </si>
  <si>
    <t>BCAL09-120</t>
  </si>
  <si>
    <t>BCAL09-154</t>
  </si>
  <si>
    <t>BCAL09-21</t>
  </si>
  <si>
    <t>BCAL09-8</t>
  </si>
  <si>
    <t>BCAL09-17</t>
  </si>
  <si>
    <t>Universidad de Navarra</t>
  </si>
  <si>
    <t>BCAL09-48</t>
  </si>
  <si>
    <t>Ciencias Naturales</t>
  </si>
  <si>
    <t xml:space="preserve">Ciencias Sociales </t>
  </si>
  <si>
    <t>Universidad Carlos III de Madrid (UC3M)</t>
  </si>
  <si>
    <t xml:space="preserve">Universidad </t>
  </si>
  <si>
    <t xml:space="preserve">CONICYT </t>
  </si>
  <si>
    <t>Ranking by Broad Subject Utilizado</t>
  </si>
  <si>
    <t xml:space="preserve">Ciencias Agricolas </t>
  </si>
  <si>
    <t xml:space="preserve">Ingeniería y Tecnología </t>
  </si>
  <si>
    <t xml:space="preserve">Ciencias Médicas y de la Salud </t>
  </si>
  <si>
    <t>Ciencias Médicas y de la Salud</t>
  </si>
  <si>
    <t xml:space="preserve"> 
</t>
  </si>
  <si>
    <r>
      <rPr>
        <b/>
        <sz val="16"/>
        <color theme="1"/>
        <rFont val="Calibri"/>
        <family val="2"/>
        <scheme val="minor"/>
      </rPr>
      <t>Programa Nacional de Becas de Postgrados en el Exterior Don Carlos Antonio López (BECAL)</t>
    </r>
    <r>
      <rPr>
        <sz val="16"/>
        <color theme="1"/>
        <rFont val="Calibri"/>
        <family val="2"/>
        <scheme val="minor"/>
      </rPr>
      <t xml:space="preserve">
</t>
    </r>
  </si>
  <si>
    <t>Doctorado en Educación</t>
  </si>
  <si>
    <t>Doctorado en CTI</t>
  </si>
  <si>
    <t>Maestría en Educación</t>
  </si>
  <si>
    <t>Maestría en 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</si>
</sst>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A1919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" fontId="3" fillId="0" borderId="7" xfId="0" applyNumberFormat="1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/>
    </xf>
    <xf numFmtId="16" fontId="7" fillId="0" borderId="7" xfId="0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3" fillId="0" borderId="3" xfId="0" applyFont="1" applyBorder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7" fillId="3" borderId="14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wrapText="1"/>
    </xf>
    <xf numFmtId="0" fontId="7" fillId="0" borderId="13" xfId="0" applyFont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3" borderId="3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Border="1" applyAlignmen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0" fillId="0" borderId="19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133352</xdr:rowOff>
    </xdr:from>
    <xdr:to>
      <xdr:col>13</xdr:col>
      <xdr:colOff>238125</xdr:colOff>
      <xdr:row>0</xdr:row>
      <xdr:rowOff>981075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133352"/>
          <a:ext cx="8553450" cy="847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133351</xdr:rowOff>
    </xdr:from>
    <xdr:to>
      <xdr:col>12</xdr:col>
      <xdr:colOff>542925</xdr:colOff>
      <xdr:row>0</xdr:row>
      <xdr:rowOff>914400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33351"/>
          <a:ext cx="8553450" cy="781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114300</xdr:rowOff>
    </xdr:from>
    <xdr:to>
      <xdr:col>13</xdr:col>
      <xdr:colOff>314325</xdr:colOff>
      <xdr:row>0</xdr:row>
      <xdr:rowOff>981075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14300"/>
          <a:ext cx="8553450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28575</xdr:rowOff>
    </xdr:from>
    <xdr:to>
      <xdr:col>14</xdr:col>
      <xdr:colOff>0</xdr:colOff>
      <xdr:row>0</xdr:row>
      <xdr:rowOff>923925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28575"/>
          <a:ext cx="85534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37"/>
  <sheetViews>
    <sheetView workbookViewId="0">
      <selection sqref="A1:Q30"/>
    </sheetView>
  </sheetViews>
  <sheetFormatPr baseColWidth="10" defaultRowHeight="14.4" x14ac:dyDescent="0.3"/>
  <cols>
    <col min="1" max="1" width="3.88671875" customWidth="1"/>
    <col min="2" max="2" width="10.6640625" customWidth="1"/>
    <col min="3" max="3" width="22.6640625" customWidth="1"/>
    <col min="4" max="4" width="6.109375" customWidth="1"/>
    <col min="5" max="5" width="6.5546875" customWidth="1"/>
    <col min="6" max="6" width="7" customWidth="1"/>
    <col min="7" max="7" width="10.109375" customWidth="1"/>
    <col min="9" max="9" width="25.5546875" customWidth="1"/>
    <col min="12" max="12" width="13.5546875" customWidth="1"/>
    <col min="13" max="13" width="10.5546875" customWidth="1"/>
    <col min="16" max="16" width="8.88671875" customWidth="1"/>
    <col min="17" max="17" width="8.44140625" customWidth="1"/>
  </cols>
  <sheetData>
    <row r="1" spans="1:18" s="1" customFormat="1" ht="78" customHeight="1" x14ac:dyDescent="0.3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1"/>
    </row>
    <row r="2" spans="1:18" s="1" customFormat="1" ht="21.75" customHeight="1" x14ac:dyDescent="0.3">
      <c r="A2" s="148" t="s">
        <v>126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2"/>
    </row>
    <row r="3" spans="1:18" s="1" customFormat="1" ht="14.25" customHeight="1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s="74" customFormat="1" ht="30" customHeight="1" x14ac:dyDescent="0.3">
      <c r="A4" s="149" t="s">
        <v>130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4"/>
    </row>
    <row r="5" spans="1:18" ht="44.25" customHeight="1" x14ac:dyDescent="0.3">
      <c r="A5" s="39" t="s">
        <v>77</v>
      </c>
      <c r="B5" s="39" t="s">
        <v>16</v>
      </c>
      <c r="C5" s="150" t="s">
        <v>46</v>
      </c>
      <c r="D5" s="151"/>
      <c r="E5" s="151"/>
      <c r="F5" s="151"/>
      <c r="G5" s="152" t="s">
        <v>3</v>
      </c>
      <c r="H5" s="83" t="s">
        <v>5</v>
      </c>
      <c r="I5" s="152" t="s">
        <v>19</v>
      </c>
      <c r="J5" s="152" t="s">
        <v>4</v>
      </c>
      <c r="K5" s="153" t="s">
        <v>6</v>
      </c>
      <c r="L5" s="152" t="s">
        <v>7</v>
      </c>
      <c r="M5" s="152" t="s">
        <v>8</v>
      </c>
      <c r="N5" s="152" t="s">
        <v>9</v>
      </c>
      <c r="O5" s="152" t="s">
        <v>10</v>
      </c>
      <c r="P5" s="152" t="s">
        <v>11</v>
      </c>
      <c r="Q5" s="152" t="s">
        <v>14</v>
      </c>
    </row>
    <row r="6" spans="1:18" ht="12.75" customHeight="1" x14ac:dyDescent="0.3">
      <c r="A6" s="83"/>
      <c r="B6" s="82"/>
      <c r="C6" s="116" t="s">
        <v>118</v>
      </c>
      <c r="D6" s="116" t="s">
        <v>0</v>
      </c>
      <c r="E6" s="116" t="s">
        <v>1</v>
      </c>
      <c r="F6" s="116" t="s">
        <v>2</v>
      </c>
      <c r="G6" s="152"/>
      <c r="H6" s="83"/>
      <c r="I6" s="152"/>
      <c r="J6" s="152"/>
      <c r="K6" s="153"/>
      <c r="L6" s="152"/>
      <c r="M6" s="152"/>
      <c r="N6" s="152"/>
      <c r="O6" s="152"/>
      <c r="P6" s="152"/>
      <c r="Q6" s="152"/>
    </row>
    <row r="7" spans="1:18" x14ac:dyDescent="0.3">
      <c r="A7" s="35">
        <v>1</v>
      </c>
      <c r="B7" s="55" t="s">
        <v>78</v>
      </c>
      <c r="C7" s="86" t="s">
        <v>22</v>
      </c>
      <c r="D7" s="41">
        <v>39</v>
      </c>
      <c r="E7" s="41">
        <v>32</v>
      </c>
      <c r="F7" s="41">
        <v>41</v>
      </c>
      <c r="G7" s="41">
        <v>37</v>
      </c>
      <c r="H7" s="108">
        <v>64</v>
      </c>
      <c r="I7" s="117" t="s">
        <v>116</v>
      </c>
      <c r="J7" s="41">
        <v>20</v>
      </c>
      <c r="K7" s="108">
        <v>81</v>
      </c>
      <c r="L7" s="41">
        <v>80</v>
      </c>
      <c r="M7" s="41">
        <v>0</v>
      </c>
      <c r="N7" s="41">
        <v>5</v>
      </c>
      <c r="O7" s="41">
        <v>5</v>
      </c>
      <c r="P7" s="104">
        <v>0</v>
      </c>
      <c r="Q7" s="77">
        <f>SUM(P7,O7,N7,M7,L7,K7,H7)</f>
        <v>235</v>
      </c>
    </row>
    <row r="8" spans="1:18" x14ac:dyDescent="0.3">
      <c r="A8" s="35">
        <v>2</v>
      </c>
      <c r="B8" s="57" t="s">
        <v>81</v>
      </c>
      <c r="C8" s="56" t="s">
        <v>22</v>
      </c>
      <c r="D8" s="42">
        <v>39</v>
      </c>
      <c r="E8" s="42">
        <v>32</v>
      </c>
      <c r="F8" s="42">
        <v>41</v>
      </c>
      <c r="G8" s="42">
        <v>37</v>
      </c>
      <c r="H8" s="109">
        <v>64</v>
      </c>
      <c r="I8" s="15" t="s">
        <v>80</v>
      </c>
      <c r="J8" s="42">
        <v>40</v>
      </c>
      <c r="K8" s="109">
        <v>61</v>
      </c>
      <c r="L8" s="42">
        <v>80</v>
      </c>
      <c r="M8" s="42">
        <v>20</v>
      </c>
      <c r="N8" s="42">
        <v>5</v>
      </c>
      <c r="O8" s="42">
        <v>5</v>
      </c>
      <c r="P8" s="54">
        <v>0</v>
      </c>
      <c r="Q8" s="77">
        <f>SUM(P8,O8,N8,M8,L8,K8,H8)</f>
        <v>235</v>
      </c>
    </row>
    <row r="9" spans="1:18" x14ac:dyDescent="0.3">
      <c r="A9" s="35">
        <v>3</v>
      </c>
      <c r="B9" s="57" t="s">
        <v>82</v>
      </c>
      <c r="C9" s="56" t="s">
        <v>22</v>
      </c>
      <c r="D9" s="42">
        <v>39</v>
      </c>
      <c r="E9" s="42">
        <v>32</v>
      </c>
      <c r="F9" s="42">
        <v>41</v>
      </c>
      <c r="G9" s="42">
        <v>37</v>
      </c>
      <c r="H9" s="109">
        <v>64</v>
      </c>
      <c r="I9" s="15" t="s">
        <v>116</v>
      </c>
      <c r="J9" s="42">
        <v>20</v>
      </c>
      <c r="K9" s="109">
        <v>81</v>
      </c>
      <c r="L9" s="42">
        <v>60</v>
      </c>
      <c r="M9" s="42">
        <v>20</v>
      </c>
      <c r="N9" s="42">
        <v>5</v>
      </c>
      <c r="O9" s="42">
        <v>5</v>
      </c>
      <c r="P9" s="54">
        <v>0</v>
      </c>
      <c r="Q9" s="77">
        <f>SUM(P9,O9,N9,M9,L9,K9,H9)</f>
        <v>235</v>
      </c>
    </row>
    <row r="10" spans="1:18" x14ac:dyDescent="0.3">
      <c r="A10" s="35">
        <v>4</v>
      </c>
      <c r="B10" s="57" t="s">
        <v>83</v>
      </c>
      <c r="C10" s="56" t="s">
        <v>22</v>
      </c>
      <c r="D10" s="42">
        <v>39</v>
      </c>
      <c r="E10" s="42">
        <v>32</v>
      </c>
      <c r="F10" s="42">
        <v>41</v>
      </c>
      <c r="G10" s="42">
        <v>37</v>
      </c>
      <c r="H10" s="109">
        <v>64</v>
      </c>
      <c r="I10" s="15" t="s">
        <v>116</v>
      </c>
      <c r="J10" s="42">
        <v>20</v>
      </c>
      <c r="K10" s="109">
        <v>81</v>
      </c>
      <c r="L10" s="42">
        <v>80</v>
      </c>
      <c r="M10" s="42">
        <v>0</v>
      </c>
      <c r="N10" s="42">
        <v>5</v>
      </c>
      <c r="O10" s="42">
        <v>5</v>
      </c>
      <c r="P10" s="54">
        <v>0</v>
      </c>
      <c r="Q10" s="77">
        <f>SUM(P10,O10,N10,M10,L10,K10,H10)</f>
        <v>235</v>
      </c>
    </row>
    <row r="11" spans="1:18" x14ac:dyDescent="0.3">
      <c r="A11" s="35">
        <v>5</v>
      </c>
      <c r="B11" s="84" t="s">
        <v>84</v>
      </c>
      <c r="C11" s="6" t="s">
        <v>22</v>
      </c>
      <c r="D11" s="42">
        <v>39</v>
      </c>
      <c r="E11" s="42">
        <v>32</v>
      </c>
      <c r="F11" s="42">
        <v>41</v>
      </c>
      <c r="G11" s="42">
        <v>37</v>
      </c>
      <c r="H11" s="109">
        <v>64</v>
      </c>
      <c r="I11" s="11" t="s">
        <v>80</v>
      </c>
      <c r="J11" s="3">
        <v>40</v>
      </c>
      <c r="K11" s="109">
        <v>61</v>
      </c>
      <c r="L11" s="3">
        <v>80</v>
      </c>
      <c r="M11" s="3">
        <v>20</v>
      </c>
      <c r="N11" s="3">
        <v>5</v>
      </c>
      <c r="O11" s="3">
        <v>5</v>
      </c>
      <c r="P11" s="52">
        <v>0</v>
      </c>
      <c r="Q11" s="77">
        <f>SUM(P11,O11,N11,M11,L11,K11,H11)</f>
        <v>235</v>
      </c>
    </row>
    <row r="12" spans="1:18" x14ac:dyDescent="0.3">
      <c r="A12" s="35">
        <v>6</v>
      </c>
      <c r="B12" s="85" t="s">
        <v>21</v>
      </c>
      <c r="C12" s="10" t="s">
        <v>22</v>
      </c>
      <c r="D12" s="7">
        <v>39</v>
      </c>
      <c r="E12" s="7">
        <v>32</v>
      </c>
      <c r="F12" s="7">
        <v>41</v>
      </c>
      <c r="G12" s="51">
        <f>+(D12+E12+F12)/3</f>
        <v>37.333333333333336</v>
      </c>
      <c r="H12" s="110">
        <v>64</v>
      </c>
      <c r="I12" s="10" t="s">
        <v>86</v>
      </c>
      <c r="J12" s="7">
        <v>21</v>
      </c>
      <c r="K12" s="110">
        <v>80</v>
      </c>
      <c r="L12" s="7">
        <v>80</v>
      </c>
      <c r="M12" s="7">
        <v>0</v>
      </c>
      <c r="N12" s="7">
        <v>5</v>
      </c>
      <c r="O12" s="7">
        <v>5</v>
      </c>
      <c r="P12" s="87">
        <v>0</v>
      </c>
      <c r="Q12" s="79">
        <f>SUM(H12,K12,L12,M12,N12,O12,P12)</f>
        <v>234</v>
      </c>
    </row>
    <row r="13" spans="1:18" x14ac:dyDescent="0.3">
      <c r="A13" s="35">
        <v>7</v>
      </c>
      <c r="B13" s="48" t="s">
        <v>57</v>
      </c>
      <c r="C13" s="19" t="s">
        <v>56</v>
      </c>
      <c r="D13" s="20">
        <v>39</v>
      </c>
      <c r="E13" s="20">
        <v>32</v>
      </c>
      <c r="F13" s="20">
        <v>41</v>
      </c>
      <c r="G13" s="21">
        <v>37</v>
      </c>
      <c r="H13" s="111">
        <v>64</v>
      </c>
      <c r="I13" s="11" t="s">
        <v>86</v>
      </c>
      <c r="J13" s="20">
        <v>21</v>
      </c>
      <c r="K13" s="111">
        <v>80</v>
      </c>
      <c r="L13" s="20">
        <v>80</v>
      </c>
      <c r="M13" s="20">
        <v>0</v>
      </c>
      <c r="N13" s="20">
        <v>5</v>
      </c>
      <c r="O13" s="20">
        <v>5</v>
      </c>
      <c r="P13" s="22">
        <v>0</v>
      </c>
      <c r="Q13" s="78">
        <f>+H13+K13+L13+M13+N13+O13+P13</f>
        <v>234</v>
      </c>
    </row>
    <row r="14" spans="1:18" x14ac:dyDescent="0.3">
      <c r="A14" s="35">
        <v>8</v>
      </c>
      <c r="B14" s="6" t="s">
        <v>87</v>
      </c>
      <c r="C14" s="60" t="s">
        <v>22</v>
      </c>
      <c r="D14" s="41">
        <v>39</v>
      </c>
      <c r="E14" s="41">
        <v>32</v>
      </c>
      <c r="F14" s="41">
        <v>41</v>
      </c>
      <c r="G14" s="41">
        <v>37</v>
      </c>
      <c r="H14" s="109">
        <v>64</v>
      </c>
      <c r="I14" s="10" t="s">
        <v>80</v>
      </c>
      <c r="J14" s="3">
        <v>40</v>
      </c>
      <c r="K14" s="109">
        <v>61</v>
      </c>
      <c r="L14" s="3">
        <v>80</v>
      </c>
      <c r="M14" s="3">
        <v>10</v>
      </c>
      <c r="N14" s="3">
        <v>5</v>
      </c>
      <c r="O14" s="3">
        <v>5</v>
      </c>
      <c r="P14" s="52">
        <v>0</v>
      </c>
      <c r="Q14" s="77">
        <f>SUM(P14,O14,N14,M14,L14,K14,H14)</f>
        <v>225</v>
      </c>
    </row>
    <row r="15" spans="1:18" x14ac:dyDescent="0.3">
      <c r="A15" s="35">
        <v>9</v>
      </c>
      <c r="B15" s="44" t="s">
        <v>44</v>
      </c>
      <c r="C15" s="10" t="s">
        <v>22</v>
      </c>
      <c r="D15" s="7">
        <v>39</v>
      </c>
      <c r="E15" s="7">
        <v>32</v>
      </c>
      <c r="F15" s="7">
        <v>41</v>
      </c>
      <c r="G15" s="51">
        <f>+(D15+E15+F15)/3</f>
        <v>37.333333333333336</v>
      </c>
      <c r="H15" s="112">
        <v>64</v>
      </c>
      <c r="I15" s="31" t="s">
        <v>115</v>
      </c>
      <c r="J15" s="8">
        <v>38</v>
      </c>
      <c r="K15" s="112">
        <v>63</v>
      </c>
      <c r="L15" s="9">
        <v>80</v>
      </c>
      <c r="M15" s="8">
        <v>0</v>
      </c>
      <c r="N15" s="8">
        <v>5</v>
      </c>
      <c r="O15" s="8">
        <v>5</v>
      </c>
      <c r="P15" s="53">
        <v>0</v>
      </c>
      <c r="Q15" s="79">
        <f>SUM(H15,K15,L15,M15,N15,O15,P15)</f>
        <v>217</v>
      </c>
    </row>
    <row r="16" spans="1:18" x14ac:dyDescent="0.3">
      <c r="A16" s="35">
        <v>10</v>
      </c>
      <c r="B16" s="44" t="s">
        <v>45</v>
      </c>
      <c r="C16" s="65" t="s">
        <v>22</v>
      </c>
      <c r="D16" s="7">
        <v>39</v>
      </c>
      <c r="E16" s="7">
        <v>32</v>
      </c>
      <c r="F16" s="7">
        <v>41</v>
      </c>
      <c r="G16" s="51">
        <f>+(D16+E16+F16)/3</f>
        <v>37.333333333333336</v>
      </c>
      <c r="H16" s="112">
        <v>64</v>
      </c>
      <c r="I16" s="31" t="s">
        <v>115</v>
      </c>
      <c r="J16" s="8">
        <v>38</v>
      </c>
      <c r="K16" s="112">
        <v>63</v>
      </c>
      <c r="L16" s="9">
        <v>80</v>
      </c>
      <c r="M16" s="8">
        <v>0</v>
      </c>
      <c r="N16" s="8">
        <v>5</v>
      </c>
      <c r="O16" s="8">
        <v>5</v>
      </c>
      <c r="P16" s="53">
        <v>0</v>
      </c>
      <c r="Q16" s="79">
        <f>SUM(H16,K16,L16,M16,N16,O16,P16)</f>
        <v>217</v>
      </c>
    </row>
    <row r="17" spans="1:17" x14ac:dyDescent="0.3">
      <c r="A17" s="35">
        <v>11</v>
      </c>
      <c r="B17" s="64" t="s">
        <v>53</v>
      </c>
      <c r="C17" s="66" t="s">
        <v>54</v>
      </c>
      <c r="D17" s="32">
        <v>39</v>
      </c>
      <c r="E17" s="20">
        <v>32</v>
      </c>
      <c r="F17" s="20">
        <v>41</v>
      </c>
      <c r="G17" s="21">
        <f>+SUM(D17+E17+F17)/3</f>
        <v>37.333333333333336</v>
      </c>
      <c r="H17" s="113">
        <v>64</v>
      </c>
      <c r="I17" s="15" t="s">
        <v>80</v>
      </c>
      <c r="J17" s="23">
        <v>40</v>
      </c>
      <c r="K17" s="113">
        <v>61</v>
      </c>
      <c r="L17" s="23">
        <v>80</v>
      </c>
      <c r="M17" s="23">
        <v>0</v>
      </c>
      <c r="N17" s="23">
        <v>5</v>
      </c>
      <c r="O17" s="23">
        <v>5</v>
      </c>
      <c r="P17" s="24">
        <v>0</v>
      </c>
      <c r="Q17" s="78">
        <f>+H17+K17+L17+M17+N17+O17+P17</f>
        <v>215</v>
      </c>
    </row>
    <row r="18" spans="1:17" x14ac:dyDescent="0.3">
      <c r="A18" s="35">
        <v>12</v>
      </c>
      <c r="B18" s="38" t="s">
        <v>55</v>
      </c>
      <c r="C18" s="19" t="s">
        <v>56</v>
      </c>
      <c r="D18" s="20">
        <v>39</v>
      </c>
      <c r="E18" s="20">
        <v>32</v>
      </c>
      <c r="F18" s="20">
        <v>41</v>
      </c>
      <c r="G18" s="21">
        <f>+SUM(D18+E18+F18)/3</f>
        <v>37.333333333333336</v>
      </c>
      <c r="H18" s="113">
        <v>64</v>
      </c>
      <c r="I18" s="15" t="s">
        <v>116</v>
      </c>
      <c r="J18" s="23">
        <v>20</v>
      </c>
      <c r="K18" s="113">
        <v>81</v>
      </c>
      <c r="L18" s="23">
        <v>60</v>
      </c>
      <c r="M18" s="23">
        <v>0</v>
      </c>
      <c r="N18" s="23">
        <v>5</v>
      </c>
      <c r="O18" s="23">
        <v>5</v>
      </c>
      <c r="P18" s="24">
        <v>0</v>
      </c>
      <c r="Q18" s="78">
        <f>+H18+K18+L18+M18+N18+O18+P18</f>
        <v>215</v>
      </c>
    </row>
    <row r="19" spans="1:17" x14ac:dyDescent="0.3">
      <c r="A19" s="35">
        <v>13</v>
      </c>
      <c r="B19" s="37" t="s">
        <v>59</v>
      </c>
      <c r="C19" s="33" t="s">
        <v>54</v>
      </c>
      <c r="D19" s="27">
        <v>39</v>
      </c>
      <c r="E19" s="27">
        <v>32</v>
      </c>
      <c r="F19" s="27">
        <v>41</v>
      </c>
      <c r="G19" s="28">
        <f>+SUM(D19+E19+F19)/3</f>
        <v>37.333333333333336</v>
      </c>
      <c r="H19" s="113">
        <v>64</v>
      </c>
      <c r="I19" s="15" t="s">
        <v>80</v>
      </c>
      <c r="J19" s="29">
        <v>40</v>
      </c>
      <c r="K19" s="113">
        <v>61</v>
      </c>
      <c r="L19" s="29">
        <v>60</v>
      </c>
      <c r="M19" s="29">
        <v>20</v>
      </c>
      <c r="N19" s="29">
        <v>5</v>
      </c>
      <c r="O19" s="29">
        <v>5</v>
      </c>
      <c r="P19" s="30">
        <v>0</v>
      </c>
      <c r="Q19" s="78">
        <f>+H19+K19+L19+M19+N19+O19+P19</f>
        <v>215</v>
      </c>
    </row>
    <row r="20" spans="1:17" x14ac:dyDescent="0.3">
      <c r="A20" s="35">
        <v>14</v>
      </c>
      <c r="B20" s="61" t="s">
        <v>79</v>
      </c>
      <c r="C20" s="62" t="s">
        <v>22</v>
      </c>
      <c r="D20" s="49">
        <v>39</v>
      </c>
      <c r="E20" s="41">
        <v>32</v>
      </c>
      <c r="F20" s="41">
        <v>41</v>
      </c>
      <c r="G20" s="41">
        <v>37</v>
      </c>
      <c r="H20" s="109">
        <v>64</v>
      </c>
      <c r="I20" s="15" t="s">
        <v>80</v>
      </c>
      <c r="J20" s="42">
        <v>40</v>
      </c>
      <c r="K20" s="109">
        <v>61</v>
      </c>
      <c r="L20" s="42">
        <v>80</v>
      </c>
      <c r="M20" s="42">
        <v>0</v>
      </c>
      <c r="N20" s="42">
        <v>5</v>
      </c>
      <c r="O20" s="42">
        <v>5</v>
      </c>
      <c r="P20" s="54">
        <v>0</v>
      </c>
      <c r="Q20" s="77">
        <f>SUM(P20,O20,N20,M20,L20,K20,H20)</f>
        <v>215</v>
      </c>
    </row>
    <row r="21" spans="1:17" x14ac:dyDescent="0.3">
      <c r="A21" s="35">
        <v>15</v>
      </c>
      <c r="B21" s="6" t="s">
        <v>88</v>
      </c>
      <c r="C21" s="59" t="s">
        <v>22</v>
      </c>
      <c r="D21" s="42">
        <v>39</v>
      </c>
      <c r="E21" s="42">
        <v>32</v>
      </c>
      <c r="F21" s="42">
        <v>41</v>
      </c>
      <c r="G21" s="41">
        <v>37</v>
      </c>
      <c r="H21" s="109">
        <v>64</v>
      </c>
      <c r="I21" s="11" t="s">
        <v>80</v>
      </c>
      <c r="J21" s="3">
        <v>40</v>
      </c>
      <c r="K21" s="109">
        <v>61</v>
      </c>
      <c r="L21" s="3">
        <v>80</v>
      </c>
      <c r="M21" s="3">
        <v>0</v>
      </c>
      <c r="N21" s="3">
        <v>5</v>
      </c>
      <c r="O21" s="3">
        <v>5</v>
      </c>
      <c r="P21" s="52">
        <v>0</v>
      </c>
      <c r="Q21" s="77">
        <f>SUM(P21,O21,N21,M21,L21,K21,H21)</f>
        <v>215</v>
      </c>
    </row>
    <row r="22" spans="1:17" x14ac:dyDescent="0.3">
      <c r="A22" s="35">
        <v>16</v>
      </c>
      <c r="B22" s="36" t="s">
        <v>58</v>
      </c>
      <c r="C22" s="19" t="s">
        <v>56</v>
      </c>
      <c r="D22" s="23">
        <v>39</v>
      </c>
      <c r="E22" s="23">
        <v>32</v>
      </c>
      <c r="F22" s="23">
        <v>41</v>
      </c>
      <c r="G22" s="21">
        <f>+SUM(D22+E22+F22)/3</f>
        <v>37.333333333333336</v>
      </c>
      <c r="H22" s="113">
        <v>64</v>
      </c>
      <c r="I22" s="11" t="s">
        <v>86</v>
      </c>
      <c r="J22" s="23">
        <v>21</v>
      </c>
      <c r="K22" s="113">
        <v>80</v>
      </c>
      <c r="L22" s="23">
        <v>60</v>
      </c>
      <c r="M22" s="23">
        <v>0</v>
      </c>
      <c r="N22" s="23">
        <v>5</v>
      </c>
      <c r="O22" s="23">
        <v>5</v>
      </c>
      <c r="P22" s="24">
        <v>0</v>
      </c>
      <c r="Q22" s="78">
        <f>+H22+K22+L22+M22+N22+O22+P22</f>
        <v>214</v>
      </c>
    </row>
    <row r="23" spans="1:17" x14ac:dyDescent="0.3">
      <c r="A23" s="35">
        <v>17</v>
      </c>
      <c r="B23" s="6" t="s">
        <v>85</v>
      </c>
      <c r="C23" s="59" t="s">
        <v>22</v>
      </c>
      <c r="D23" s="42">
        <v>39</v>
      </c>
      <c r="E23" s="42">
        <v>32</v>
      </c>
      <c r="F23" s="42">
        <v>41</v>
      </c>
      <c r="G23" s="41">
        <v>37</v>
      </c>
      <c r="H23" s="109">
        <v>64</v>
      </c>
      <c r="I23" s="11" t="s">
        <v>86</v>
      </c>
      <c r="J23" s="3">
        <v>21</v>
      </c>
      <c r="K23" s="109">
        <v>80</v>
      </c>
      <c r="L23" s="42">
        <v>60</v>
      </c>
      <c r="M23" s="3">
        <v>0</v>
      </c>
      <c r="N23" s="3">
        <v>5</v>
      </c>
      <c r="O23" s="3">
        <v>5</v>
      </c>
      <c r="P23" s="52">
        <v>0</v>
      </c>
      <c r="Q23" s="77">
        <f>SUM(P23,O23,N23,M23,L23,K23,H23)</f>
        <v>214</v>
      </c>
    </row>
    <row r="24" spans="1:17" s="70" customFormat="1" x14ac:dyDescent="0.3">
      <c r="A24" s="35">
        <v>18</v>
      </c>
      <c r="B24" s="68" t="s">
        <v>60</v>
      </c>
      <c r="C24" s="69" t="s">
        <v>61</v>
      </c>
      <c r="D24" s="29">
        <v>48</v>
      </c>
      <c r="E24" s="29">
        <v>68</v>
      </c>
      <c r="F24" s="29">
        <v>54</v>
      </c>
      <c r="G24" s="28">
        <f>+SUM(D24+E24+F24)/3</f>
        <v>56.666666666666664</v>
      </c>
      <c r="H24" s="113">
        <v>44</v>
      </c>
      <c r="I24" s="11" t="s">
        <v>86</v>
      </c>
      <c r="J24" s="29">
        <v>33</v>
      </c>
      <c r="K24" s="113">
        <v>68</v>
      </c>
      <c r="L24" s="43">
        <v>60</v>
      </c>
      <c r="M24" s="29">
        <v>20</v>
      </c>
      <c r="N24" s="29">
        <v>5</v>
      </c>
      <c r="O24" s="29">
        <v>5</v>
      </c>
      <c r="P24" s="30">
        <v>0</v>
      </c>
      <c r="Q24" s="78">
        <f>+H24+K24+L24+M24+N24+O24+P24</f>
        <v>202</v>
      </c>
    </row>
    <row r="25" spans="1:17" x14ac:dyDescent="0.3">
      <c r="A25" s="35">
        <v>19</v>
      </c>
      <c r="B25" s="6" t="s">
        <v>90</v>
      </c>
      <c r="C25" s="60" t="s">
        <v>24</v>
      </c>
      <c r="D25" s="3">
        <v>48</v>
      </c>
      <c r="E25" s="3">
        <v>69</v>
      </c>
      <c r="F25" s="3">
        <v>54</v>
      </c>
      <c r="G25" s="2">
        <f>+(D25+E25+F25)/3</f>
        <v>57</v>
      </c>
      <c r="H25" s="109">
        <v>44</v>
      </c>
      <c r="I25" s="63" t="s">
        <v>91</v>
      </c>
      <c r="J25" s="3">
        <v>33</v>
      </c>
      <c r="K25" s="109">
        <v>68</v>
      </c>
      <c r="L25" s="42">
        <v>80</v>
      </c>
      <c r="M25" s="3">
        <v>0</v>
      </c>
      <c r="N25" s="3">
        <v>5</v>
      </c>
      <c r="O25" s="3">
        <v>5</v>
      </c>
      <c r="P25" s="52">
        <v>0</v>
      </c>
      <c r="Q25" s="77">
        <f>SUM(P25,O25,N25,M25,L25,K25,H25)</f>
        <v>202</v>
      </c>
    </row>
    <row r="26" spans="1:17" x14ac:dyDescent="0.3">
      <c r="A26" s="35">
        <v>20</v>
      </c>
      <c r="B26" s="47" t="s">
        <v>62</v>
      </c>
      <c r="C26" s="33" t="s">
        <v>54</v>
      </c>
      <c r="D26" s="27">
        <v>39</v>
      </c>
      <c r="E26" s="27">
        <v>32</v>
      </c>
      <c r="F26" s="27">
        <v>41</v>
      </c>
      <c r="G26" s="50">
        <f>+SUM(D26+E26+F26)/3</f>
        <v>37.333333333333336</v>
      </c>
      <c r="H26" s="111">
        <v>64</v>
      </c>
      <c r="I26" s="15" t="s">
        <v>80</v>
      </c>
      <c r="J26" s="27">
        <v>40</v>
      </c>
      <c r="K26" s="111">
        <v>61</v>
      </c>
      <c r="L26" s="76">
        <v>40</v>
      </c>
      <c r="M26" s="27">
        <v>20</v>
      </c>
      <c r="N26" s="27">
        <v>5</v>
      </c>
      <c r="O26" s="27">
        <v>5</v>
      </c>
      <c r="P26" s="105">
        <v>0</v>
      </c>
      <c r="Q26" s="78">
        <f>+H26+K26+L26+M26+N26+O26+P26</f>
        <v>195</v>
      </c>
    </row>
    <row r="27" spans="1:17" x14ac:dyDescent="0.3">
      <c r="A27" s="35">
        <v>21</v>
      </c>
      <c r="B27" s="58" t="s">
        <v>89</v>
      </c>
      <c r="C27" s="60" t="s">
        <v>32</v>
      </c>
      <c r="D27" s="3">
        <v>42</v>
      </c>
      <c r="E27" s="3">
        <v>59</v>
      </c>
      <c r="F27" s="3">
        <v>80</v>
      </c>
      <c r="G27" s="3">
        <v>60</v>
      </c>
      <c r="H27" s="109">
        <v>41</v>
      </c>
      <c r="I27" s="10" t="s">
        <v>86</v>
      </c>
      <c r="J27" s="3">
        <v>23</v>
      </c>
      <c r="K27" s="109">
        <v>78</v>
      </c>
      <c r="L27" s="42">
        <v>60</v>
      </c>
      <c r="M27" s="3">
        <v>0</v>
      </c>
      <c r="N27" s="3">
        <v>5</v>
      </c>
      <c r="O27" s="3">
        <v>5</v>
      </c>
      <c r="P27" s="52">
        <v>0</v>
      </c>
      <c r="Q27" s="77">
        <f>SUM(P27,O27,N27,M27,L27,K27,H27)</f>
        <v>189</v>
      </c>
    </row>
    <row r="28" spans="1:17" x14ac:dyDescent="0.3">
      <c r="A28" s="35">
        <v>22</v>
      </c>
      <c r="B28" s="37" t="s">
        <v>63</v>
      </c>
      <c r="C28" s="26" t="s">
        <v>54</v>
      </c>
      <c r="D28" s="29">
        <v>39</v>
      </c>
      <c r="E28" s="29">
        <v>32</v>
      </c>
      <c r="F28" s="29">
        <v>41</v>
      </c>
      <c r="G28" s="50">
        <f>+SUM(D28+E28+F28)/3</f>
        <v>37.333333333333336</v>
      </c>
      <c r="H28" s="113">
        <v>64</v>
      </c>
      <c r="I28" s="15" t="s">
        <v>116</v>
      </c>
      <c r="J28" s="23">
        <v>20</v>
      </c>
      <c r="K28" s="113">
        <v>81</v>
      </c>
      <c r="L28" s="43">
        <v>20</v>
      </c>
      <c r="M28" s="23">
        <v>0</v>
      </c>
      <c r="N28" s="23">
        <v>5</v>
      </c>
      <c r="O28" s="23">
        <v>5</v>
      </c>
      <c r="P28" s="24">
        <v>0</v>
      </c>
      <c r="Q28" s="78">
        <f>+H28+K28+L28+M28+N28+O28+P28</f>
        <v>175</v>
      </c>
    </row>
    <row r="29" spans="1:17" x14ac:dyDescent="0.3">
      <c r="A29" s="35">
        <v>23</v>
      </c>
      <c r="B29" s="96" t="s">
        <v>64</v>
      </c>
      <c r="C29" s="97" t="s">
        <v>61</v>
      </c>
      <c r="D29" s="98">
        <v>48</v>
      </c>
      <c r="E29" s="98">
        <v>68</v>
      </c>
      <c r="F29" s="98">
        <v>54</v>
      </c>
      <c r="G29" s="99">
        <f>+SUM(D29+E29+F29)/3</f>
        <v>56.666666666666664</v>
      </c>
      <c r="H29" s="114">
        <v>44</v>
      </c>
      <c r="I29" s="100" t="s">
        <v>115</v>
      </c>
      <c r="J29" s="98">
        <v>77</v>
      </c>
      <c r="K29" s="114">
        <v>24</v>
      </c>
      <c r="L29" s="98">
        <v>60</v>
      </c>
      <c r="M29" s="98">
        <v>0</v>
      </c>
      <c r="N29" s="98">
        <v>5</v>
      </c>
      <c r="O29" s="98">
        <v>5</v>
      </c>
      <c r="P29" s="106">
        <v>0</v>
      </c>
      <c r="Q29" s="78">
        <f>+H29+K29+L29+M29+N29+O29+P29</f>
        <v>138</v>
      </c>
    </row>
    <row r="30" spans="1:17" s="72" customFormat="1" x14ac:dyDescent="0.3">
      <c r="A30" s="35">
        <v>24</v>
      </c>
      <c r="B30" s="101" t="s">
        <v>23</v>
      </c>
      <c r="C30" s="102" t="s">
        <v>24</v>
      </c>
      <c r="D30" s="35">
        <v>48</v>
      </c>
      <c r="E30" s="35">
        <v>69</v>
      </c>
      <c r="F30" s="35">
        <v>54</v>
      </c>
      <c r="G30" s="103">
        <f>+(D30+E30+F30)/3</f>
        <v>57</v>
      </c>
      <c r="H30" s="115">
        <v>44</v>
      </c>
      <c r="I30" s="102" t="s">
        <v>86</v>
      </c>
      <c r="J30" s="35">
        <v>33</v>
      </c>
      <c r="K30" s="115">
        <v>68</v>
      </c>
      <c r="L30" s="75">
        <v>0</v>
      </c>
      <c r="M30" s="35">
        <v>0</v>
      </c>
      <c r="N30" s="35">
        <v>5</v>
      </c>
      <c r="O30" s="35">
        <v>5</v>
      </c>
      <c r="P30" s="107">
        <v>0</v>
      </c>
      <c r="Q30" s="79">
        <f>SUM(H30,K30,L30,M30,N30,O30,P30)</f>
        <v>122</v>
      </c>
    </row>
    <row r="31" spans="1:17" x14ac:dyDescent="0.3">
      <c r="A31" s="89"/>
      <c r="B31" s="90"/>
      <c r="C31" s="90"/>
      <c r="D31" s="89"/>
      <c r="E31" s="89"/>
      <c r="F31" s="89"/>
      <c r="G31" s="89"/>
      <c r="H31" s="89"/>
      <c r="I31" s="90"/>
      <c r="J31" s="89"/>
      <c r="K31" s="89"/>
      <c r="L31" s="89"/>
      <c r="M31" s="89"/>
      <c r="N31" s="89"/>
      <c r="O31" s="89"/>
      <c r="P31" s="89"/>
      <c r="Q31" s="91"/>
    </row>
    <row r="32" spans="1:17" s="72" customFormat="1" x14ac:dyDescent="0.3">
      <c r="A32" s="89"/>
      <c r="B32" s="92"/>
      <c r="C32" s="92"/>
      <c r="D32" s="93"/>
      <c r="E32" s="93"/>
      <c r="F32" s="93"/>
      <c r="G32" s="94"/>
      <c r="H32" s="93"/>
      <c r="I32" s="90"/>
      <c r="J32" s="93"/>
      <c r="K32" s="93"/>
      <c r="L32" s="93"/>
      <c r="M32" s="93"/>
      <c r="N32" s="93"/>
      <c r="O32" s="93"/>
      <c r="P32" s="93"/>
      <c r="Q32" s="93"/>
    </row>
    <row r="33" spans="1:17" x14ac:dyDescent="0.3">
      <c r="A33" s="89"/>
      <c r="B33" s="92"/>
      <c r="C33" s="95"/>
      <c r="D33" s="93"/>
      <c r="E33" s="93"/>
      <c r="F33" s="93"/>
      <c r="G33" s="94"/>
      <c r="H33" s="93"/>
      <c r="I33" s="90"/>
      <c r="J33" s="93"/>
      <c r="K33" s="93"/>
      <c r="L33" s="93"/>
      <c r="M33" s="93"/>
      <c r="N33" s="93"/>
      <c r="O33" s="93"/>
      <c r="P33" s="93"/>
      <c r="Q33" s="93"/>
    </row>
    <row r="34" spans="1:17" x14ac:dyDescent="0.3">
      <c r="A34" s="89"/>
      <c r="B34" s="92"/>
      <c r="C34" s="95"/>
      <c r="D34" s="93"/>
      <c r="E34" s="93"/>
      <c r="F34" s="93"/>
      <c r="G34" s="94"/>
      <c r="H34" s="93"/>
      <c r="I34" s="90"/>
      <c r="J34" s="93"/>
      <c r="K34" s="93"/>
      <c r="L34" s="93"/>
      <c r="M34" s="93"/>
      <c r="N34" s="93"/>
      <c r="O34" s="93"/>
      <c r="P34" s="93"/>
      <c r="Q34" s="93"/>
    </row>
    <row r="35" spans="1:17" s="72" customFormat="1" x14ac:dyDescent="0.3">
      <c r="A35" s="89"/>
      <c r="B35" s="92"/>
      <c r="C35" s="92"/>
      <c r="D35" s="93"/>
      <c r="E35" s="93"/>
      <c r="F35" s="93"/>
      <c r="G35" s="94"/>
      <c r="H35" s="93"/>
      <c r="I35" s="90"/>
      <c r="J35" s="93"/>
      <c r="K35" s="93"/>
      <c r="L35" s="93"/>
      <c r="M35" s="93"/>
      <c r="N35" s="93"/>
      <c r="O35" s="93"/>
      <c r="P35" s="93"/>
      <c r="Q35" s="93"/>
    </row>
    <row r="36" spans="1:17" x14ac:dyDescent="0.3">
      <c r="A36" s="89"/>
      <c r="B36" s="92"/>
      <c r="C36" s="95"/>
      <c r="D36" s="93"/>
      <c r="E36" s="93"/>
      <c r="F36" s="93"/>
      <c r="G36" s="94"/>
      <c r="H36" s="93"/>
      <c r="I36" s="90"/>
      <c r="J36" s="93"/>
      <c r="K36" s="93"/>
      <c r="L36" s="93"/>
      <c r="M36" s="93"/>
      <c r="N36" s="93"/>
      <c r="O36" s="93"/>
      <c r="P36" s="93"/>
      <c r="Q36" s="93"/>
    </row>
    <row r="37" spans="1:17" x14ac:dyDescent="0.3">
      <c r="A37" s="89"/>
      <c r="B37" s="92"/>
      <c r="C37" s="92"/>
      <c r="D37" s="93"/>
      <c r="E37" s="93"/>
      <c r="F37" s="93"/>
      <c r="G37" s="93"/>
      <c r="H37" s="93"/>
      <c r="I37" s="90"/>
      <c r="J37" s="93"/>
      <c r="K37" s="93"/>
      <c r="L37" s="93"/>
      <c r="M37" s="93"/>
      <c r="N37" s="93"/>
      <c r="O37" s="93"/>
      <c r="P37" s="93"/>
      <c r="Q37" s="94"/>
    </row>
  </sheetData>
  <sheetProtection algorithmName="SHA-512" hashValue="wFDCsRRIiEzFsHKws3+IE7wuvw8/FWe1pMt+XIFQWiqhv6mNDhyRBW1wOjXf7boTdKI2HFBjQtgjqm6fcr9s2Q==" saltValue="WaH7KDtjOmi2DGisPX5aGQ==" spinCount="100000" sheet="1" formatCells="0" formatColumns="0" formatRows="0" insertColumns="0" insertRows="0" insertHyperlinks="0" deleteColumns="0" deleteRows="0" sort="0" autoFilter="0" pivotTables="0"/>
  <sortState ref="A5:R34">
    <sortCondition descending="1" ref="Q34"/>
  </sortState>
  <mergeCells count="14">
    <mergeCell ref="A1:Q1"/>
    <mergeCell ref="A2:Q2"/>
    <mergeCell ref="A4:Q4"/>
    <mergeCell ref="C5:F5"/>
    <mergeCell ref="G5:G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ageMargins left="0.23622047244094491" right="0.23622047244094491" top="0.74803149606299213" bottom="0.74803149606299213" header="0.31496062992125984" footer="0.31496062992125984"/>
  <pageSetup scale="10" fitToHeight="0" orientation="landscape" r:id="rId1"/>
  <headerFooter>
    <oddFooter>&amp;CEstrella 345 c/ Chile 1° Piso, Asunción. Paraguay -  Teléfono +595 21 440 007&amp;R&amp;G</oddFooter>
  </headerFooter>
  <ignoredErrors>
    <ignoredError sqref="Q22:Q27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R9"/>
  <sheetViews>
    <sheetView workbookViewId="0">
      <selection activeCell="C5" sqref="C5"/>
    </sheetView>
  </sheetViews>
  <sheetFormatPr baseColWidth="10" defaultColWidth="11.44140625" defaultRowHeight="13.8" x14ac:dyDescent="0.3"/>
  <cols>
    <col min="1" max="1" width="3.6640625" style="12" customWidth="1"/>
    <col min="2" max="2" width="11.44140625" style="1"/>
    <col min="3" max="3" width="23.44140625" style="1" customWidth="1"/>
    <col min="4" max="4" width="10.33203125" style="1" customWidth="1"/>
    <col min="5" max="5" width="9.88671875" style="1" customWidth="1"/>
    <col min="6" max="6" width="11.44140625" style="1"/>
    <col min="7" max="7" width="16.44140625" style="1" customWidth="1"/>
    <col min="8" max="8" width="11.44140625" style="1"/>
    <col min="9" max="9" width="11.6640625" style="1" customWidth="1"/>
    <col min="10" max="10" width="14.5546875" style="1" customWidth="1"/>
    <col min="11" max="16384" width="11.44140625" style="1"/>
  </cols>
  <sheetData>
    <row r="1" spans="1:18" ht="78" customHeight="1" x14ac:dyDescent="0.3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1"/>
      <c r="Q1" s="141"/>
      <c r="R1" s="141"/>
    </row>
    <row r="2" spans="1:18" ht="21.75" customHeight="1" x14ac:dyDescent="0.3">
      <c r="A2" s="148" t="s">
        <v>126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2"/>
      <c r="Q2" s="142"/>
      <c r="R2" s="142"/>
    </row>
    <row r="3" spans="1:18" ht="14.25" customHeight="1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30" customHeight="1" x14ac:dyDescent="0.3">
      <c r="A4" s="154" t="s">
        <v>129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43"/>
      <c r="Q4" s="143"/>
      <c r="R4" s="143"/>
    </row>
    <row r="5" spans="1:18" ht="45.75" customHeight="1" x14ac:dyDescent="0.3">
      <c r="A5" s="39" t="s">
        <v>77</v>
      </c>
      <c r="B5" s="39" t="s">
        <v>16</v>
      </c>
      <c r="C5" s="40" t="s">
        <v>15</v>
      </c>
      <c r="D5" s="39" t="s">
        <v>20</v>
      </c>
      <c r="E5" s="40" t="s">
        <v>25</v>
      </c>
      <c r="F5" s="39" t="s">
        <v>5</v>
      </c>
      <c r="G5" s="39" t="s">
        <v>50</v>
      </c>
      <c r="H5" s="4" t="s">
        <v>4</v>
      </c>
      <c r="I5" s="39" t="s">
        <v>6</v>
      </c>
      <c r="J5" s="39" t="s">
        <v>7</v>
      </c>
      <c r="K5" s="39" t="s">
        <v>8</v>
      </c>
      <c r="L5" s="39" t="s">
        <v>9</v>
      </c>
      <c r="M5" s="39" t="s">
        <v>10</v>
      </c>
      <c r="N5" s="39" t="s">
        <v>11</v>
      </c>
      <c r="O5" s="39" t="s">
        <v>14</v>
      </c>
    </row>
    <row r="6" spans="1:18" x14ac:dyDescent="0.3">
      <c r="A6" s="35">
        <v>1</v>
      </c>
      <c r="B6" s="13" t="s">
        <v>48</v>
      </c>
      <c r="C6" s="10" t="s">
        <v>22</v>
      </c>
      <c r="D6" s="7" t="s">
        <v>0</v>
      </c>
      <c r="E6" s="7">
        <v>39</v>
      </c>
      <c r="F6" s="118">
        <v>262</v>
      </c>
      <c r="G6" s="18" t="s">
        <v>93</v>
      </c>
      <c r="H6" s="7">
        <v>20</v>
      </c>
      <c r="I6" s="110">
        <v>81</v>
      </c>
      <c r="J6" s="7">
        <v>40</v>
      </c>
      <c r="K6" s="7">
        <v>40</v>
      </c>
      <c r="L6" s="7">
        <v>10</v>
      </c>
      <c r="M6" s="7">
        <v>10</v>
      </c>
      <c r="N6" s="7">
        <v>0</v>
      </c>
      <c r="O6" s="80">
        <f>SUM(F6,I6,J6,K6,L6,M6,N6)</f>
        <v>443</v>
      </c>
    </row>
    <row r="7" spans="1:18" x14ac:dyDescent="0.3">
      <c r="A7" s="35">
        <v>2</v>
      </c>
      <c r="B7" s="14" t="s">
        <v>31</v>
      </c>
      <c r="C7" s="15" t="s">
        <v>32</v>
      </c>
      <c r="D7" s="9" t="s">
        <v>0</v>
      </c>
      <c r="E7" s="9">
        <v>42</v>
      </c>
      <c r="F7" s="112">
        <v>259</v>
      </c>
      <c r="G7" s="18" t="s">
        <v>93</v>
      </c>
      <c r="H7" s="9">
        <v>27</v>
      </c>
      <c r="I7" s="112">
        <v>74</v>
      </c>
      <c r="J7" s="9">
        <v>40</v>
      </c>
      <c r="K7" s="9">
        <v>40</v>
      </c>
      <c r="L7" s="9">
        <v>10</v>
      </c>
      <c r="M7" s="9">
        <v>10</v>
      </c>
      <c r="N7" s="9">
        <v>0</v>
      </c>
      <c r="O7" s="80">
        <f>SUM(F7,I7,J7,K7,L7,M7,N7)</f>
        <v>433</v>
      </c>
    </row>
    <row r="8" spans="1:18" x14ac:dyDescent="0.3">
      <c r="A8" s="35">
        <v>3</v>
      </c>
      <c r="B8" s="14" t="s">
        <v>92</v>
      </c>
      <c r="C8" s="15" t="s">
        <v>32</v>
      </c>
      <c r="D8" s="9" t="s">
        <v>0</v>
      </c>
      <c r="E8" s="9">
        <v>42</v>
      </c>
      <c r="F8" s="112">
        <v>259</v>
      </c>
      <c r="G8" s="25" t="s">
        <v>93</v>
      </c>
      <c r="H8" s="9">
        <v>27</v>
      </c>
      <c r="I8" s="112">
        <v>74</v>
      </c>
      <c r="J8" s="9">
        <v>40</v>
      </c>
      <c r="K8" s="9">
        <v>40</v>
      </c>
      <c r="L8" s="9">
        <v>10</v>
      </c>
      <c r="M8" s="9">
        <v>10</v>
      </c>
      <c r="N8" s="9">
        <v>0</v>
      </c>
      <c r="O8" s="80">
        <f>SUM(N8,M8,L8,K8,J8,I8,F8)</f>
        <v>433</v>
      </c>
    </row>
    <row r="9" spans="1:18" x14ac:dyDescent="0.3">
      <c r="A9" s="35">
        <v>4</v>
      </c>
      <c r="B9" s="14" t="s">
        <v>39</v>
      </c>
      <c r="C9" s="15" t="s">
        <v>32</v>
      </c>
      <c r="D9" s="9" t="s">
        <v>0</v>
      </c>
      <c r="E9" s="9">
        <v>42</v>
      </c>
      <c r="F9" s="112">
        <v>259</v>
      </c>
      <c r="G9" s="18" t="s">
        <v>93</v>
      </c>
      <c r="H9" s="9">
        <v>27</v>
      </c>
      <c r="I9" s="112">
        <v>74</v>
      </c>
      <c r="J9" s="9">
        <v>40</v>
      </c>
      <c r="K9" s="9">
        <v>0</v>
      </c>
      <c r="L9" s="9">
        <v>10</v>
      </c>
      <c r="M9" s="9">
        <v>10</v>
      </c>
      <c r="N9" s="9">
        <v>0</v>
      </c>
      <c r="O9" s="80">
        <f>SUM(F9,I9,J9,K9,L9,M9,N9)</f>
        <v>393</v>
      </c>
    </row>
  </sheetData>
  <sheetProtection algorithmName="SHA-512" hashValue="HZ1lMam4yKpyjRdRVYLdNx3WCHgacNcRa5yygdUa092gkvjtk8pK01CnXEpWGayYHOj6pLKNe4C6z9fz4pL21A==" saltValue="zUEJXfvAWOfwSqWFezeqOA==" spinCount="100000" sheet="1" formatCells="0" formatColumns="0" formatRows="0" insertColumns="0" insertRows="0" insertHyperlinks="0" deleteColumns="0" deleteRows="0" sort="0" autoFilter="0" pivotTables="0"/>
  <sortState ref="A4:O9">
    <sortCondition descending="1" ref="O9"/>
  </sortState>
  <mergeCells count="3">
    <mergeCell ref="A1:O1"/>
    <mergeCell ref="A2:O2"/>
    <mergeCell ref="A4:O4"/>
  </mergeCells>
  <pageMargins left="0.23622047244094491" right="0.23622047244094491" top="0.74803149606299213" bottom="0.74803149606299213" header="0.31496062992125984" footer="0.31496062992125984"/>
  <pageSetup scale="62" fitToHeight="0" orientation="landscape" r:id="rId1"/>
  <headerFooter>
    <oddFooter>&amp;C&amp;G</oddFooter>
  </headerFooter>
  <ignoredErrors>
    <ignoredError sqref="O8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FB44"/>
  <sheetViews>
    <sheetView topLeftCell="D1" workbookViewId="0">
      <selection activeCell="A26" sqref="A1:R26"/>
    </sheetView>
  </sheetViews>
  <sheetFormatPr baseColWidth="10" defaultColWidth="11.44140625" defaultRowHeight="13.8" x14ac:dyDescent="0.3"/>
  <cols>
    <col min="1" max="1" width="4.33203125" style="12" customWidth="1"/>
    <col min="2" max="2" width="11.44140625" style="74"/>
    <col min="3" max="3" width="34.5546875" style="74" customWidth="1"/>
    <col min="4" max="5" width="10.109375" style="12" customWidth="1"/>
    <col min="6" max="6" width="9.44140625" style="12" customWidth="1"/>
    <col min="7" max="7" width="10" style="128" customWidth="1"/>
    <col min="8" max="8" width="26.109375" style="74" customWidth="1"/>
    <col min="9" max="10" width="11.44140625" style="12"/>
    <col min="11" max="11" width="14.109375" style="12" customWidth="1"/>
    <col min="12" max="12" width="10.6640625" style="12" customWidth="1"/>
    <col min="13" max="13" width="11" style="12" customWidth="1"/>
    <col min="14" max="14" width="11.44140625" style="12"/>
    <col min="15" max="15" width="9.88671875" style="12" customWidth="1"/>
    <col min="16" max="16" width="12.109375" style="12" customWidth="1"/>
    <col min="17" max="17" width="9" style="12" customWidth="1"/>
    <col min="18" max="18" width="11.44140625" style="12"/>
    <col min="19" max="131" width="11.44140625" style="134"/>
    <col min="132" max="16384" width="11.44140625" style="74"/>
  </cols>
  <sheetData>
    <row r="1" spans="1:158" s="1" customFormat="1" ht="78" customHeight="1" x14ac:dyDescent="0.3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58" s="1" customFormat="1" ht="21.75" customHeight="1" x14ac:dyDescent="0.3">
      <c r="A2" s="155" t="s">
        <v>126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58" s="1" customFormat="1" ht="14.25" customHeight="1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58" s="1" customFormat="1" ht="30" customHeight="1" x14ac:dyDescent="0.3">
      <c r="B4" s="156" t="s">
        <v>128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58" s="73" customFormat="1" ht="53.25" customHeight="1" x14ac:dyDescent="0.3">
      <c r="A5" s="40" t="s">
        <v>77</v>
      </c>
      <c r="B5" s="40" t="s">
        <v>16</v>
      </c>
      <c r="C5" s="40" t="s">
        <v>15</v>
      </c>
      <c r="D5" s="40" t="s">
        <v>20</v>
      </c>
      <c r="E5" s="40" t="s">
        <v>28</v>
      </c>
      <c r="F5" s="40" t="s">
        <v>5</v>
      </c>
      <c r="G5" s="40" t="s">
        <v>120</v>
      </c>
      <c r="H5" s="40" t="s">
        <v>27</v>
      </c>
      <c r="I5" s="40" t="s">
        <v>17</v>
      </c>
      <c r="J5" s="40" t="s">
        <v>6</v>
      </c>
      <c r="K5" s="40" t="s">
        <v>7</v>
      </c>
      <c r="L5" s="40" t="s">
        <v>8</v>
      </c>
      <c r="M5" s="40" t="s">
        <v>9</v>
      </c>
      <c r="N5" s="40" t="s">
        <v>10</v>
      </c>
      <c r="O5" s="40" t="s">
        <v>11</v>
      </c>
      <c r="P5" s="40" t="s">
        <v>12</v>
      </c>
      <c r="Q5" s="40" t="s">
        <v>13</v>
      </c>
      <c r="R5" s="138" t="s">
        <v>14</v>
      </c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</row>
    <row r="6" spans="1:158" s="71" customFormat="1" x14ac:dyDescent="0.3">
      <c r="A6" s="35">
        <v>1</v>
      </c>
      <c r="B6" s="46" t="s">
        <v>65</v>
      </c>
      <c r="C6" s="46" t="s">
        <v>76</v>
      </c>
      <c r="D6" s="34" t="s">
        <v>26</v>
      </c>
      <c r="E6" s="34">
        <v>47</v>
      </c>
      <c r="F6" s="115">
        <f>300-E6+1</f>
        <v>254</v>
      </c>
      <c r="G6" s="34" t="s">
        <v>119</v>
      </c>
      <c r="H6" s="101" t="s">
        <v>121</v>
      </c>
      <c r="I6" s="34">
        <v>47</v>
      </c>
      <c r="J6" s="115">
        <f>100-I6+1</f>
        <v>54</v>
      </c>
      <c r="K6" s="34">
        <v>40</v>
      </c>
      <c r="L6" s="34">
        <v>40</v>
      </c>
      <c r="M6" s="34">
        <v>0</v>
      </c>
      <c r="N6" s="34">
        <v>10</v>
      </c>
      <c r="O6" s="34">
        <v>0</v>
      </c>
      <c r="P6" s="34">
        <v>0</v>
      </c>
      <c r="Q6" s="34">
        <v>6</v>
      </c>
      <c r="R6" s="145">
        <f>+F6+J6+K6+L6+M6+N6+O6+P6+Q6</f>
        <v>404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</row>
    <row r="7" spans="1:158" s="71" customFormat="1" x14ac:dyDescent="0.3">
      <c r="A7" s="35">
        <v>2</v>
      </c>
      <c r="B7" s="17" t="s">
        <v>40</v>
      </c>
      <c r="C7" s="119" t="s">
        <v>41</v>
      </c>
      <c r="D7" s="35" t="s">
        <v>26</v>
      </c>
      <c r="E7" s="35">
        <v>31</v>
      </c>
      <c r="F7" s="115">
        <v>270</v>
      </c>
      <c r="G7" s="34" t="s">
        <v>119</v>
      </c>
      <c r="H7" s="102" t="s">
        <v>122</v>
      </c>
      <c r="I7" s="35">
        <v>31</v>
      </c>
      <c r="J7" s="115">
        <v>70</v>
      </c>
      <c r="K7" s="35">
        <v>30</v>
      </c>
      <c r="L7" s="35">
        <v>0</v>
      </c>
      <c r="M7" s="35">
        <v>10</v>
      </c>
      <c r="N7" s="35">
        <v>10</v>
      </c>
      <c r="O7" s="35">
        <v>0</v>
      </c>
      <c r="P7" s="35">
        <v>0</v>
      </c>
      <c r="Q7" s="35">
        <v>6</v>
      </c>
      <c r="R7" s="145">
        <f>SUM(F7,J7,K7,L7,M7,N7,O7,P7,Q7)</f>
        <v>396</v>
      </c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</row>
    <row r="8" spans="1:158" s="17" customFormat="1" x14ac:dyDescent="0.3">
      <c r="A8" s="35">
        <v>3</v>
      </c>
      <c r="B8" s="120" t="s">
        <v>66</v>
      </c>
      <c r="C8" s="67" t="s">
        <v>97</v>
      </c>
      <c r="D8" s="34" t="s">
        <v>26</v>
      </c>
      <c r="E8" s="34">
        <v>56</v>
      </c>
      <c r="F8" s="115">
        <v>245</v>
      </c>
      <c r="G8" s="34" t="s">
        <v>119</v>
      </c>
      <c r="H8" s="102" t="s">
        <v>123</v>
      </c>
      <c r="I8" s="34">
        <v>56</v>
      </c>
      <c r="J8" s="115">
        <v>45</v>
      </c>
      <c r="K8" s="34">
        <v>40</v>
      </c>
      <c r="L8" s="34">
        <v>40</v>
      </c>
      <c r="M8" s="34">
        <v>0</v>
      </c>
      <c r="N8" s="34">
        <v>10</v>
      </c>
      <c r="O8" s="34">
        <v>0</v>
      </c>
      <c r="P8" s="34">
        <v>3</v>
      </c>
      <c r="Q8" s="34">
        <v>6</v>
      </c>
      <c r="R8" s="145">
        <f>+F8+J8+K8+L8+M8+N8+O8+P8+Q8</f>
        <v>389</v>
      </c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</row>
    <row r="9" spans="1:158" s="71" customFormat="1" x14ac:dyDescent="0.3">
      <c r="A9" s="35">
        <v>4</v>
      </c>
      <c r="B9" s="120" t="s">
        <v>67</v>
      </c>
      <c r="C9" s="67" t="s">
        <v>97</v>
      </c>
      <c r="D9" s="34" t="s">
        <v>26</v>
      </c>
      <c r="E9" s="34">
        <v>56</v>
      </c>
      <c r="F9" s="115">
        <v>245</v>
      </c>
      <c r="G9" s="34" t="s">
        <v>119</v>
      </c>
      <c r="H9" s="102" t="s">
        <v>123</v>
      </c>
      <c r="I9" s="34">
        <v>56</v>
      </c>
      <c r="J9" s="115">
        <v>45</v>
      </c>
      <c r="K9" s="34">
        <v>30</v>
      </c>
      <c r="L9" s="34">
        <v>40</v>
      </c>
      <c r="M9" s="34">
        <v>0</v>
      </c>
      <c r="N9" s="34">
        <v>10</v>
      </c>
      <c r="O9" s="34">
        <v>0</v>
      </c>
      <c r="P9" s="34">
        <v>0</v>
      </c>
      <c r="Q9" s="34">
        <v>3</v>
      </c>
      <c r="R9" s="145">
        <f>+F9+J9+K9+L9+M9+N9+O9+P9+Q9</f>
        <v>373</v>
      </c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</row>
    <row r="10" spans="1:158" s="71" customFormat="1" x14ac:dyDescent="0.3">
      <c r="A10" s="35">
        <v>5</v>
      </c>
      <c r="B10" s="121" t="s">
        <v>94</v>
      </c>
      <c r="C10" s="67" t="s">
        <v>95</v>
      </c>
      <c r="D10" s="45" t="s">
        <v>1</v>
      </c>
      <c r="E10" s="45">
        <v>41</v>
      </c>
      <c r="F10" s="130">
        <v>260</v>
      </c>
      <c r="G10" s="34" t="s">
        <v>119</v>
      </c>
      <c r="H10" s="88" t="s">
        <v>116</v>
      </c>
      <c r="I10" s="45">
        <v>62</v>
      </c>
      <c r="J10" s="130">
        <v>39</v>
      </c>
      <c r="K10" s="132">
        <v>40</v>
      </c>
      <c r="L10" s="132">
        <v>0</v>
      </c>
      <c r="M10" s="132">
        <v>0</v>
      </c>
      <c r="N10" s="132">
        <v>10</v>
      </c>
      <c r="O10" s="132">
        <v>0</v>
      </c>
      <c r="P10" s="132">
        <v>0</v>
      </c>
      <c r="Q10" s="132">
        <v>0</v>
      </c>
      <c r="R10" s="78">
        <f>SUM(F10,J10,K10,L10,M10,N10,O10,P10,Q10)</f>
        <v>349</v>
      </c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</row>
    <row r="11" spans="1:158" s="71" customFormat="1" x14ac:dyDescent="0.3">
      <c r="A11" s="35">
        <v>6</v>
      </c>
      <c r="B11" s="121" t="s">
        <v>96</v>
      </c>
      <c r="C11" s="67" t="s">
        <v>97</v>
      </c>
      <c r="D11" s="45" t="s">
        <v>26</v>
      </c>
      <c r="E11" s="45">
        <v>56</v>
      </c>
      <c r="F11" s="130">
        <v>245</v>
      </c>
      <c r="G11" s="34" t="s">
        <v>119</v>
      </c>
      <c r="H11" s="102" t="s">
        <v>124</v>
      </c>
      <c r="I11" s="45">
        <v>56</v>
      </c>
      <c r="J11" s="130">
        <v>45</v>
      </c>
      <c r="K11" s="132">
        <v>40</v>
      </c>
      <c r="L11" s="132">
        <v>0</v>
      </c>
      <c r="M11" s="132">
        <v>0</v>
      </c>
      <c r="N11" s="132">
        <v>10</v>
      </c>
      <c r="O11" s="132">
        <v>0</v>
      </c>
      <c r="P11" s="132">
        <v>0</v>
      </c>
      <c r="Q11" s="132">
        <v>6</v>
      </c>
      <c r="R11" s="78">
        <f>SUM(F11,J11,K11,L11,M11,N11,O11,P11,Q11)</f>
        <v>346</v>
      </c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</row>
    <row r="12" spans="1:158" s="71" customFormat="1" x14ac:dyDescent="0.3">
      <c r="A12" s="35">
        <v>7</v>
      </c>
      <c r="B12" s="46" t="s">
        <v>68</v>
      </c>
      <c r="C12" s="46" t="s">
        <v>69</v>
      </c>
      <c r="D12" s="34" t="s">
        <v>26</v>
      </c>
      <c r="E12" s="34">
        <v>65</v>
      </c>
      <c r="F12" s="115">
        <v>236</v>
      </c>
      <c r="G12" s="34" t="s">
        <v>119</v>
      </c>
      <c r="H12" s="101" t="s">
        <v>121</v>
      </c>
      <c r="I12" s="34">
        <v>65</v>
      </c>
      <c r="J12" s="115">
        <v>36</v>
      </c>
      <c r="K12" s="34">
        <v>40</v>
      </c>
      <c r="L12" s="34">
        <v>0</v>
      </c>
      <c r="M12" s="34">
        <v>10</v>
      </c>
      <c r="N12" s="34">
        <v>10</v>
      </c>
      <c r="O12" s="34">
        <v>0</v>
      </c>
      <c r="P12" s="34">
        <v>0</v>
      </c>
      <c r="Q12" s="34">
        <v>3</v>
      </c>
      <c r="R12" s="145">
        <f>+F12+J12+K12+L12+M12+N12+O12+P12+Q12</f>
        <v>335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</row>
    <row r="13" spans="1:158" s="71" customFormat="1" x14ac:dyDescent="0.3">
      <c r="A13" s="35">
        <v>8</v>
      </c>
      <c r="B13" s="17" t="s">
        <v>29</v>
      </c>
      <c r="C13" s="17" t="s">
        <v>30</v>
      </c>
      <c r="D13" s="35" t="s">
        <v>1</v>
      </c>
      <c r="E13" s="35">
        <v>145</v>
      </c>
      <c r="F13" s="115">
        <v>156</v>
      </c>
      <c r="G13" s="34" t="s">
        <v>119</v>
      </c>
      <c r="H13" s="101" t="s">
        <v>121</v>
      </c>
      <c r="I13" s="35">
        <v>11</v>
      </c>
      <c r="J13" s="115">
        <v>90</v>
      </c>
      <c r="K13" s="75">
        <v>40</v>
      </c>
      <c r="L13" s="35">
        <v>40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145">
        <f>SUM(F13,J13,K13,L13,M13,N13,O13,P13,Q13)</f>
        <v>326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</row>
    <row r="14" spans="1:158" s="71" customFormat="1" x14ac:dyDescent="0.3">
      <c r="A14" s="35">
        <v>9</v>
      </c>
      <c r="B14" s="121" t="s">
        <v>98</v>
      </c>
      <c r="C14" s="67" t="s">
        <v>99</v>
      </c>
      <c r="D14" s="45" t="s">
        <v>0</v>
      </c>
      <c r="E14" s="45">
        <v>82</v>
      </c>
      <c r="F14" s="130">
        <v>219</v>
      </c>
      <c r="G14" s="129" t="s">
        <v>0</v>
      </c>
      <c r="H14" s="88" t="s">
        <v>86</v>
      </c>
      <c r="I14" s="45">
        <v>77</v>
      </c>
      <c r="J14" s="130">
        <v>24</v>
      </c>
      <c r="K14" s="132">
        <v>10</v>
      </c>
      <c r="L14" s="132">
        <v>0</v>
      </c>
      <c r="M14" s="132">
        <v>10</v>
      </c>
      <c r="N14" s="132">
        <v>10</v>
      </c>
      <c r="O14" s="132">
        <v>0</v>
      </c>
      <c r="P14" s="132">
        <v>0</v>
      </c>
      <c r="Q14" s="132">
        <v>6</v>
      </c>
      <c r="R14" s="78">
        <f>SUM(F14,J14,K14,L14,M14,N14,O14,P14,Q14)</f>
        <v>279</v>
      </c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</row>
    <row r="15" spans="1:158" s="71" customFormat="1" ht="13.5" customHeight="1" x14ac:dyDescent="0.3">
      <c r="A15" s="35">
        <v>10</v>
      </c>
      <c r="B15" s="121" t="s">
        <v>100</v>
      </c>
      <c r="C15" s="67" t="s">
        <v>101</v>
      </c>
      <c r="D15" s="45" t="s">
        <v>0</v>
      </c>
      <c r="E15" s="45">
        <v>137</v>
      </c>
      <c r="F15" s="130">
        <v>164</v>
      </c>
      <c r="G15" s="129" t="s">
        <v>0</v>
      </c>
      <c r="H15" s="88" t="s">
        <v>122</v>
      </c>
      <c r="I15" s="45">
        <v>61</v>
      </c>
      <c r="J15" s="130">
        <v>40</v>
      </c>
      <c r="K15" s="132">
        <v>40</v>
      </c>
      <c r="L15" s="132">
        <v>20</v>
      </c>
      <c r="M15" s="132">
        <v>0</v>
      </c>
      <c r="N15" s="132">
        <v>10</v>
      </c>
      <c r="O15" s="132">
        <v>0</v>
      </c>
      <c r="P15" s="132">
        <v>0</v>
      </c>
      <c r="Q15" s="132">
        <v>3</v>
      </c>
      <c r="R15" s="78">
        <f>SUM(F15,J15,K15,L15,M15,N15,O15,P15,Q15)</f>
        <v>277</v>
      </c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</row>
    <row r="16" spans="1:158" s="71" customFormat="1" x14ac:dyDescent="0.3">
      <c r="A16" s="35">
        <v>11</v>
      </c>
      <c r="B16" s="121" t="s">
        <v>102</v>
      </c>
      <c r="C16" s="67" t="s">
        <v>103</v>
      </c>
      <c r="D16" s="45" t="s">
        <v>1</v>
      </c>
      <c r="E16" s="45">
        <v>119</v>
      </c>
      <c r="F16" s="130">
        <v>182</v>
      </c>
      <c r="G16" s="129" t="s">
        <v>0</v>
      </c>
      <c r="H16" s="88" t="s">
        <v>93</v>
      </c>
      <c r="I16" s="45">
        <v>227</v>
      </c>
      <c r="J16" s="130">
        <v>0</v>
      </c>
      <c r="K16" s="132">
        <v>20</v>
      </c>
      <c r="L16" s="132">
        <v>40</v>
      </c>
      <c r="M16" s="132">
        <v>10</v>
      </c>
      <c r="N16" s="132">
        <v>10</v>
      </c>
      <c r="O16" s="132">
        <v>0</v>
      </c>
      <c r="P16" s="132">
        <v>0</v>
      </c>
      <c r="Q16" s="132">
        <v>0</v>
      </c>
      <c r="R16" s="78">
        <f>SUM(F16,J16,K16,L16,M16,N16,O16,P16,Q16)</f>
        <v>262</v>
      </c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</row>
    <row r="17" spans="1:158" s="71" customFormat="1" x14ac:dyDescent="0.3">
      <c r="A17" s="35">
        <v>12</v>
      </c>
      <c r="B17" s="120" t="s">
        <v>70</v>
      </c>
      <c r="C17" s="46" t="s">
        <v>71</v>
      </c>
      <c r="D17" s="75" t="s">
        <v>0</v>
      </c>
      <c r="E17" s="75">
        <v>118</v>
      </c>
      <c r="F17" s="115">
        <v>183</v>
      </c>
      <c r="G17" s="129" t="s">
        <v>0</v>
      </c>
      <c r="H17" s="88" t="s">
        <v>93</v>
      </c>
      <c r="I17" s="75">
        <v>69</v>
      </c>
      <c r="J17" s="115">
        <v>32</v>
      </c>
      <c r="K17" s="75">
        <v>30</v>
      </c>
      <c r="L17" s="34">
        <v>0</v>
      </c>
      <c r="M17" s="34">
        <v>0</v>
      </c>
      <c r="N17" s="34">
        <v>10</v>
      </c>
      <c r="O17" s="34">
        <v>0</v>
      </c>
      <c r="P17" s="34">
        <v>0</v>
      </c>
      <c r="Q17" s="34">
        <v>3</v>
      </c>
      <c r="R17" s="145">
        <f>+F17+J17+K17+L17+M17+N17+O17+P17+Q17</f>
        <v>258</v>
      </c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</row>
    <row r="18" spans="1:158" s="71" customFormat="1" x14ac:dyDescent="0.3">
      <c r="A18" s="35">
        <v>13</v>
      </c>
      <c r="B18" s="122" t="s">
        <v>104</v>
      </c>
      <c r="C18" s="123" t="s">
        <v>34</v>
      </c>
      <c r="D18" s="45" t="s">
        <v>2</v>
      </c>
      <c r="E18" s="45">
        <v>151</v>
      </c>
      <c r="F18" s="130">
        <v>150</v>
      </c>
      <c r="G18" s="35" t="s">
        <v>119</v>
      </c>
      <c r="H18" s="102" t="s">
        <v>123</v>
      </c>
      <c r="I18" s="45">
        <v>46</v>
      </c>
      <c r="J18" s="130">
        <v>55</v>
      </c>
      <c r="K18" s="132">
        <v>40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6</v>
      </c>
      <c r="R18" s="78">
        <f>SUM(F18,J18,K18,L18,M18,N18,O18,P18,Q18)</f>
        <v>251</v>
      </c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</row>
    <row r="19" spans="1:158" s="71" customFormat="1" x14ac:dyDescent="0.3">
      <c r="A19" s="35">
        <v>14</v>
      </c>
      <c r="B19" s="122" t="s">
        <v>107</v>
      </c>
      <c r="C19" s="123" t="s">
        <v>30</v>
      </c>
      <c r="D19" s="45" t="s">
        <v>0</v>
      </c>
      <c r="E19" s="45">
        <v>193</v>
      </c>
      <c r="F19" s="130">
        <v>108</v>
      </c>
      <c r="G19" s="129" t="s">
        <v>119</v>
      </c>
      <c r="H19" s="88" t="s">
        <v>116</v>
      </c>
      <c r="I19" s="45">
        <v>3</v>
      </c>
      <c r="J19" s="130">
        <v>98</v>
      </c>
      <c r="K19" s="132">
        <v>20</v>
      </c>
      <c r="L19" s="133">
        <v>0</v>
      </c>
      <c r="M19" s="133">
        <v>0</v>
      </c>
      <c r="N19" s="133">
        <v>0</v>
      </c>
      <c r="O19" s="133">
        <v>0</v>
      </c>
      <c r="P19" s="133">
        <v>6</v>
      </c>
      <c r="Q19" s="133">
        <v>3</v>
      </c>
      <c r="R19" s="78">
        <f>SUM(F19,J19,K19,L19,M19,N19,O19,P19,Q19)</f>
        <v>235</v>
      </c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</row>
    <row r="20" spans="1:158" s="71" customFormat="1" x14ac:dyDescent="0.3">
      <c r="A20" s="35">
        <v>15</v>
      </c>
      <c r="B20" s="120" t="s">
        <v>72</v>
      </c>
      <c r="C20" s="123" t="s">
        <v>30</v>
      </c>
      <c r="D20" s="34" t="s">
        <v>73</v>
      </c>
      <c r="E20" s="34">
        <v>145</v>
      </c>
      <c r="F20" s="115">
        <v>156</v>
      </c>
      <c r="G20" s="129" t="s">
        <v>0</v>
      </c>
      <c r="H20" s="88" t="s">
        <v>116</v>
      </c>
      <c r="I20" s="34">
        <v>148</v>
      </c>
      <c r="J20" s="115">
        <v>0</v>
      </c>
      <c r="K20" s="34">
        <v>30</v>
      </c>
      <c r="L20" s="34">
        <v>40</v>
      </c>
      <c r="M20" s="34">
        <v>0</v>
      </c>
      <c r="N20" s="34">
        <v>0</v>
      </c>
      <c r="O20" s="34">
        <v>0</v>
      </c>
      <c r="P20" s="34">
        <v>0</v>
      </c>
      <c r="Q20" s="34">
        <v>3</v>
      </c>
      <c r="R20" s="145">
        <f>+F20+J20+K20+L20+M20+N20+O20+P20+Q20</f>
        <v>229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</row>
    <row r="21" spans="1:158" s="71" customFormat="1" x14ac:dyDescent="0.3">
      <c r="A21" s="35">
        <v>16</v>
      </c>
      <c r="B21" s="122" t="s">
        <v>105</v>
      </c>
      <c r="C21" s="123" t="s">
        <v>38</v>
      </c>
      <c r="D21" s="124" t="s">
        <v>0</v>
      </c>
      <c r="E21" s="124">
        <v>159</v>
      </c>
      <c r="F21" s="130">
        <v>142</v>
      </c>
      <c r="G21" s="129" t="s">
        <v>0</v>
      </c>
      <c r="H21" s="88" t="s">
        <v>122</v>
      </c>
      <c r="I21" s="124">
        <v>240</v>
      </c>
      <c r="J21" s="130">
        <v>0</v>
      </c>
      <c r="K21" s="133">
        <v>40</v>
      </c>
      <c r="L21" s="133">
        <v>40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78">
        <f>SUM(F21,J21,K21,L21,M21,N21,O21,P21,Q21)</f>
        <v>222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</row>
    <row r="22" spans="1:158" s="71" customFormat="1" x14ac:dyDescent="0.3">
      <c r="A22" s="35">
        <v>17</v>
      </c>
      <c r="B22" s="17" t="s">
        <v>42</v>
      </c>
      <c r="C22" s="125" t="s">
        <v>43</v>
      </c>
      <c r="D22" s="35" t="s">
        <v>2</v>
      </c>
      <c r="E22" s="35">
        <v>151</v>
      </c>
      <c r="F22" s="115">
        <v>150</v>
      </c>
      <c r="G22" s="129" t="s">
        <v>0</v>
      </c>
      <c r="H22" s="88" t="s">
        <v>116</v>
      </c>
      <c r="I22" s="35">
        <v>500</v>
      </c>
      <c r="J22" s="115">
        <v>0</v>
      </c>
      <c r="K22" s="35">
        <v>30</v>
      </c>
      <c r="L22" s="35">
        <v>0</v>
      </c>
      <c r="M22" s="35">
        <v>0</v>
      </c>
      <c r="N22" s="35">
        <v>10</v>
      </c>
      <c r="O22" s="35">
        <v>0</v>
      </c>
      <c r="P22" s="35">
        <v>0</v>
      </c>
      <c r="Q22" s="35">
        <v>0</v>
      </c>
      <c r="R22" s="145">
        <f>SUM(F22,J22,K22,L22,M22,N22,O22,P22,Q22)</f>
        <v>190</v>
      </c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</row>
    <row r="23" spans="1:158" s="71" customFormat="1" x14ac:dyDescent="0.3">
      <c r="A23" s="35">
        <v>18</v>
      </c>
      <c r="B23" s="122" t="s">
        <v>106</v>
      </c>
      <c r="C23" s="123" t="s">
        <v>30</v>
      </c>
      <c r="D23" s="124" t="s">
        <v>0</v>
      </c>
      <c r="E23" s="124">
        <v>193</v>
      </c>
      <c r="F23" s="130">
        <v>108</v>
      </c>
      <c r="G23" s="129" t="s">
        <v>0</v>
      </c>
      <c r="H23" s="88" t="s">
        <v>80</v>
      </c>
      <c r="I23" s="124">
        <v>217</v>
      </c>
      <c r="J23" s="130">
        <v>0</v>
      </c>
      <c r="K23" s="133">
        <v>40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78">
        <f>SUM(F23,J23,K23,L23,M23,N23,O23,P23,Q23)</f>
        <v>148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</row>
    <row r="24" spans="1:158" s="71" customFormat="1" x14ac:dyDescent="0.3">
      <c r="A24" s="35">
        <v>19</v>
      </c>
      <c r="B24" s="17" t="s">
        <v>49</v>
      </c>
      <c r="C24" s="119" t="s">
        <v>47</v>
      </c>
      <c r="D24" s="35" t="s">
        <v>2</v>
      </c>
      <c r="E24" s="35">
        <v>201</v>
      </c>
      <c r="F24" s="115">
        <v>100</v>
      </c>
      <c r="G24" s="129" t="s">
        <v>119</v>
      </c>
      <c r="H24" s="88" t="s">
        <v>93</v>
      </c>
      <c r="I24" s="35">
        <v>221</v>
      </c>
      <c r="J24" s="115">
        <v>0</v>
      </c>
      <c r="K24" s="35">
        <v>30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6</v>
      </c>
      <c r="R24" s="145">
        <f>+F24+J24+K24+L24+M24+N24+O24+P24+Q24</f>
        <v>136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</row>
    <row r="25" spans="1:158" s="71" customFormat="1" x14ac:dyDescent="0.3">
      <c r="A25" s="35">
        <v>20</v>
      </c>
      <c r="B25" s="120" t="s">
        <v>74</v>
      </c>
      <c r="C25" s="46" t="s">
        <v>75</v>
      </c>
      <c r="D25" s="34" t="s">
        <v>0</v>
      </c>
      <c r="E25" s="34">
        <v>204</v>
      </c>
      <c r="F25" s="115">
        <v>97</v>
      </c>
      <c r="G25" s="129" t="s">
        <v>0</v>
      </c>
      <c r="H25" s="88" t="s">
        <v>86</v>
      </c>
      <c r="I25" s="34">
        <v>222</v>
      </c>
      <c r="J25" s="115">
        <v>0</v>
      </c>
      <c r="K25" s="34">
        <v>20</v>
      </c>
      <c r="L25" s="34">
        <v>0</v>
      </c>
      <c r="M25" s="34">
        <v>0</v>
      </c>
      <c r="N25" s="34">
        <v>10</v>
      </c>
      <c r="O25" s="34">
        <v>0</v>
      </c>
      <c r="P25" s="34">
        <v>0</v>
      </c>
      <c r="Q25" s="34">
        <v>6</v>
      </c>
      <c r="R25" s="145">
        <f>+F25+J25+K25+L25+M25+N25+O25+P25+Q25</f>
        <v>133</v>
      </c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</row>
    <row r="26" spans="1:158" s="17" customFormat="1" x14ac:dyDescent="0.3">
      <c r="A26" s="35">
        <v>21</v>
      </c>
      <c r="B26" s="123" t="s">
        <v>108</v>
      </c>
      <c r="C26" s="126" t="s">
        <v>117</v>
      </c>
      <c r="D26" s="127" t="s">
        <v>0</v>
      </c>
      <c r="E26" s="127">
        <v>253</v>
      </c>
      <c r="F26" s="131">
        <v>48</v>
      </c>
      <c r="G26" s="129" t="s">
        <v>0</v>
      </c>
      <c r="H26" s="88" t="s">
        <v>116</v>
      </c>
      <c r="I26" s="127">
        <v>115</v>
      </c>
      <c r="J26" s="131">
        <v>0</v>
      </c>
      <c r="K26" s="35">
        <v>40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46">
        <f>SUM(F26,J26,K26,L26,M26,N26,O26,P26,Q26)</f>
        <v>88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</row>
    <row r="27" spans="1:158" x14ac:dyDescent="0.3"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</row>
    <row r="28" spans="1:158" x14ac:dyDescent="0.3"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</row>
    <row r="29" spans="1:158" x14ac:dyDescent="0.3"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</row>
    <row r="30" spans="1:158" x14ac:dyDescent="0.3"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</row>
    <row r="31" spans="1:158" x14ac:dyDescent="0.3"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</row>
    <row r="32" spans="1:158" x14ac:dyDescent="0.3"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</row>
    <row r="33" spans="132:158" x14ac:dyDescent="0.3"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</row>
    <row r="34" spans="132:158" x14ac:dyDescent="0.3"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</row>
    <row r="35" spans="132:158" x14ac:dyDescent="0.3"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</row>
    <row r="36" spans="132:158" x14ac:dyDescent="0.3"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</row>
    <row r="37" spans="132:158" x14ac:dyDescent="0.3"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</row>
    <row r="38" spans="132:158" x14ac:dyDescent="0.3"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</row>
    <row r="39" spans="132:158" x14ac:dyDescent="0.3"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</row>
    <row r="40" spans="132:158" x14ac:dyDescent="0.3"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</row>
    <row r="41" spans="132:158" x14ac:dyDescent="0.3"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</row>
    <row r="42" spans="132:158" x14ac:dyDescent="0.3"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</row>
    <row r="43" spans="132:158" x14ac:dyDescent="0.3"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</row>
    <row r="44" spans="132:158" x14ac:dyDescent="0.3"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</row>
  </sheetData>
  <sheetProtection algorithmName="SHA-512" hashValue="17Ch1PXx3U5JecJxt2ZN5iBnFFSErYb1d7Pco6Zl+kgJzak9C7YHu047gLNowYFIzjVE1yKocAsy1+0n550YQw==" saltValue="LWsNSOKcCoN+QHEIOAu3Mw==" spinCount="100000" sheet="1" formatCells="0" formatColumns="0" formatRows="0" insertColumns="0" insertRows="0" insertHyperlinks="0" deleteColumns="0" deleteRows="0" sort="0" autoFilter="0" pivotTables="0"/>
  <sortState ref="A4:U25">
    <sortCondition descending="1" ref="R25"/>
  </sortState>
  <mergeCells count="3">
    <mergeCell ref="A1:R1"/>
    <mergeCell ref="A2:R2"/>
    <mergeCell ref="B4:R4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headerFooter>
    <oddFooter>&amp;C&amp;G</oddFooter>
  </headerFooter>
  <ignoredErrors>
    <ignoredError sqref="R7 R17 R12 R20" formula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14"/>
  <sheetViews>
    <sheetView tabSelected="1" topLeftCell="D1" workbookViewId="0">
      <pane ySplit="6" topLeftCell="A10" activePane="bottomLeft" state="frozen"/>
      <selection pane="bottomLeft" activeCell="A2" sqref="A2:R2"/>
    </sheetView>
  </sheetViews>
  <sheetFormatPr baseColWidth="10" defaultColWidth="11.44140625" defaultRowHeight="13.8" x14ac:dyDescent="0.3"/>
  <cols>
    <col min="1" max="1" width="3.6640625" style="1" customWidth="1"/>
    <col min="2" max="2" width="10.33203125" style="1" customWidth="1"/>
    <col min="3" max="3" width="30" style="1" customWidth="1"/>
    <col min="4" max="4" width="9.88671875" style="1" customWidth="1"/>
    <col min="5" max="5" width="9.33203125" style="1" customWidth="1"/>
    <col min="6" max="6" width="10" style="1" customWidth="1"/>
    <col min="7" max="7" width="16.88671875" style="1" customWidth="1"/>
    <col min="8" max="8" width="10.44140625" style="1" customWidth="1"/>
    <col min="9" max="9" width="11.44140625" style="1" customWidth="1"/>
    <col min="10" max="10" width="11.44140625" style="1"/>
    <col min="11" max="11" width="11.44140625" style="1" customWidth="1"/>
    <col min="12" max="12" width="10.44140625" style="1" customWidth="1"/>
    <col min="13" max="13" width="10.88671875" style="1" customWidth="1"/>
    <col min="14" max="14" width="10" style="1" customWidth="1"/>
    <col min="15" max="15" width="9.5546875" style="1" customWidth="1"/>
    <col min="16" max="16" width="12.109375" style="1" customWidth="1"/>
    <col min="17" max="17" width="9" style="1" customWidth="1"/>
    <col min="18" max="16384" width="11.44140625" style="1"/>
  </cols>
  <sheetData>
    <row r="1" spans="1:18" ht="78" customHeight="1" x14ac:dyDescent="0.3">
      <c r="A1" s="147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21.75" customHeight="1" x14ac:dyDescent="0.3">
      <c r="A2" s="155" t="s">
        <v>126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 ht="14.25" customHeight="1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30" customHeight="1" x14ac:dyDescent="0.3">
      <c r="B4" s="156" t="s">
        <v>127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</row>
    <row r="5" spans="1:18" ht="40.5" customHeight="1" x14ac:dyDescent="0.3">
      <c r="A5" s="158" t="s">
        <v>77</v>
      </c>
      <c r="B5" s="158" t="s">
        <v>16</v>
      </c>
      <c r="C5" s="158" t="s">
        <v>15</v>
      </c>
      <c r="D5" s="158" t="s">
        <v>35</v>
      </c>
      <c r="E5" s="158" t="s">
        <v>36</v>
      </c>
      <c r="F5" s="158" t="s">
        <v>5</v>
      </c>
      <c r="G5" s="158" t="s">
        <v>18</v>
      </c>
      <c r="H5" s="160" t="s">
        <v>120</v>
      </c>
      <c r="I5" s="158" t="s">
        <v>17</v>
      </c>
      <c r="J5" s="158" t="s">
        <v>6</v>
      </c>
      <c r="K5" s="158" t="s">
        <v>7</v>
      </c>
      <c r="L5" s="158" t="s">
        <v>8</v>
      </c>
      <c r="M5" s="158" t="s">
        <v>9</v>
      </c>
      <c r="N5" s="158" t="s">
        <v>10</v>
      </c>
      <c r="O5" s="158" t="s">
        <v>11</v>
      </c>
      <c r="P5" s="158" t="s">
        <v>12</v>
      </c>
      <c r="Q5" s="158" t="s">
        <v>13</v>
      </c>
      <c r="R5" s="158" t="s">
        <v>14</v>
      </c>
    </row>
    <row r="6" spans="1:18" ht="10.5" customHeight="1" x14ac:dyDescent="0.3">
      <c r="A6" s="159"/>
      <c r="B6" s="159"/>
      <c r="C6" s="159"/>
      <c r="D6" s="159"/>
      <c r="E6" s="159"/>
      <c r="F6" s="159"/>
      <c r="G6" s="159"/>
      <c r="H6" s="161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x14ac:dyDescent="0.3">
      <c r="A7" s="35">
        <v>1</v>
      </c>
      <c r="B7" s="16" t="s">
        <v>33</v>
      </c>
      <c r="C7" s="10" t="s">
        <v>34</v>
      </c>
      <c r="D7" s="2" t="s">
        <v>26</v>
      </c>
      <c r="E7" s="5">
        <v>137</v>
      </c>
      <c r="F7" s="108">
        <v>164</v>
      </c>
      <c r="G7" s="139" t="s">
        <v>93</v>
      </c>
      <c r="H7" s="137" t="s">
        <v>26</v>
      </c>
      <c r="I7" s="2">
        <v>137</v>
      </c>
      <c r="J7" s="108">
        <v>0</v>
      </c>
      <c r="K7" s="2">
        <v>30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3</v>
      </c>
      <c r="R7" s="81">
        <f>SUM(F7,J7,K7,L7,M7,N7,O7,P7,Q7)</f>
        <v>197</v>
      </c>
    </row>
    <row r="8" spans="1:18" x14ac:dyDescent="0.3">
      <c r="A8" s="35">
        <v>2</v>
      </c>
      <c r="B8" s="6" t="s">
        <v>52</v>
      </c>
      <c r="C8" s="11" t="s">
        <v>38</v>
      </c>
      <c r="D8" s="3" t="s">
        <v>0</v>
      </c>
      <c r="E8" s="3">
        <v>159</v>
      </c>
      <c r="F8" s="109">
        <v>142</v>
      </c>
      <c r="G8" s="3" t="s">
        <v>93</v>
      </c>
      <c r="H8" s="3" t="s">
        <v>0</v>
      </c>
      <c r="I8" s="3">
        <v>199</v>
      </c>
      <c r="J8" s="109">
        <v>0</v>
      </c>
      <c r="K8" s="3">
        <v>40</v>
      </c>
      <c r="L8" s="3">
        <v>40</v>
      </c>
      <c r="M8" s="3">
        <v>0</v>
      </c>
      <c r="N8" s="3">
        <v>0</v>
      </c>
      <c r="O8" s="3">
        <v>0</v>
      </c>
      <c r="P8" s="3">
        <v>0</v>
      </c>
      <c r="Q8" s="3">
        <v>3</v>
      </c>
      <c r="R8" s="81">
        <f>SUM(F8,J8,K8,L8,M8,N8,O8,P8,Q8)</f>
        <v>225</v>
      </c>
    </row>
    <row r="9" spans="1:18" x14ac:dyDescent="0.3">
      <c r="A9" s="35">
        <v>3</v>
      </c>
      <c r="B9" s="6" t="s">
        <v>109</v>
      </c>
      <c r="C9" s="11" t="s">
        <v>38</v>
      </c>
      <c r="D9" s="3" t="s">
        <v>0</v>
      </c>
      <c r="E9" s="3">
        <v>159</v>
      </c>
      <c r="F9" s="109">
        <v>142</v>
      </c>
      <c r="G9" s="3" t="s">
        <v>93</v>
      </c>
      <c r="H9" s="3" t="s">
        <v>0</v>
      </c>
      <c r="I9" s="3">
        <v>199</v>
      </c>
      <c r="J9" s="109">
        <v>0</v>
      </c>
      <c r="K9" s="3">
        <v>40</v>
      </c>
      <c r="L9" s="3">
        <v>40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81">
        <f>SUM(Q9,P9,O9,N9,M9,L9,K9,J9,F9)</f>
        <v>222</v>
      </c>
    </row>
    <row r="10" spans="1:18" x14ac:dyDescent="0.3">
      <c r="A10" s="35">
        <v>4</v>
      </c>
      <c r="B10" s="6" t="s">
        <v>111</v>
      </c>
      <c r="C10" s="11" t="s">
        <v>34</v>
      </c>
      <c r="D10" s="3" t="s">
        <v>0</v>
      </c>
      <c r="E10" s="3">
        <v>166</v>
      </c>
      <c r="F10" s="109">
        <v>135</v>
      </c>
      <c r="G10" s="2" t="s">
        <v>93</v>
      </c>
      <c r="H10" s="2" t="s">
        <v>0</v>
      </c>
      <c r="I10" s="3">
        <v>152</v>
      </c>
      <c r="J10" s="109">
        <v>0</v>
      </c>
      <c r="K10" s="3">
        <v>40</v>
      </c>
      <c r="L10" s="3">
        <v>40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81">
        <f>SUM(Q10,P10,O10,N10,M10,L10,K10,J10,F10)</f>
        <v>215</v>
      </c>
    </row>
    <row r="11" spans="1:18" x14ac:dyDescent="0.3">
      <c r="A11" s="35">
        <v>5</v>
      </c>
      <c r="B11" s="6" t="s">
        <v>110</v>
      </c>
      <c r="C11" s="11" t="s">
        <v>38</v>
      </c>
      <c r="D11" s="3" t="s">
        <v>0</v>
      </c>
      <c r="E11" s="3">
        <v>159</v>
      </c>
      <c r="F11" s="109">
        <v>142</v>
      </c>
      <c r="G11" s="2" t="s">
        <v>93</v>
      </c>
      <c r="H11" s="2" t="s">
        <v>0</v>
      </c>
      <c r="I11" s="3">
        <v>199</v>
      </c>
      <c r="J11" s="109">
        <v>0</v>
      </c>
      <c r="K11" s="3">
        <v>30</v>
      </c>
      <c r="L11" s="3">
        <v>40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81">
        <f>SUM(Q11,P11,O11,N11,M11,L11,K11,J11,F11)</f>
        <v>212</v>
      </c>
    </row>
    <row r="12" spans="1:18" x14ac:dyDescent="0.3">
      <c r="A12" s="35">
        <v>6</v>
      </c>
      <c r="B12" s="6" t="s">
        <v>112</v>
      </c>
      <c r="C12" s="11" t="s">
        <v>34</v>
      </c>
      <c r="D12" s="3" t="s">
        <v>26</v>
      </c>
      <c r="E12" s="3">
        <v>137</v>
      </c>
      <c r="F12" s="109">
        <v>164</v>
      </c>
      <c r="G12" s="2" t="s">
        <v>93</v>
      </c>
      <c r="H12" s="2" t="s">
        <v>26</v>
      </c>
      <c r="I12" s="3">
        <v>137</v>
      </c>
      <c r="J12" s="109">
        <v>0</v>
      </c>
      <c r="K12" s="3">
        <v>30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  <c r="R12" s="81">
        <f>SUM(Q12,P12,O12,N12,M12,L12,K12,J12,F12)</f>
        <v>197</v>
      </c>
    </row>
    <row r="13" spans="1:18" x14ac:dyDescent="0.3">
      <c r="A13" s="35">
        <v>7</v>
      </c>
      <c r="B13" s="6" t="s">
        <v>114</v>
      </c>
      <c r="C13" s="11" t="s">
        <v>37</v>
      </c>
      <c r="D13" s="3" t="s">
        <v>2</v>
      </c>
      <c r="E13" s="3">
        <v>201</v>
      </c>
      <c r="F13" s="109">
        <v>100</v>
      </c>
      <c r="G13" s="2" t="s">
        <v>93</v>
      </c>
      <c r="H13" s="2" t="s">
        <v>26</v>
      </c>
      <c r="I13" s="3">
        <v>124</v>
      </c>
      <c r="J13" s="109">
        <v>0</v>
      </c>
      <c r="K13" s="3">
        <v>40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81">
        <f>SUM(F13,J13,K13,L13,M13,N13,O13,P13,Q13)</f>
        <v>140</v>
      </c>
    </row>
    <row r="14" spans="1:18" x14ac:dyDescent="0.3">
      <c r="A14" s="35">
        <v>8</v>
      </c>
      <c r="B14" s="6" t="s">
        <v>51</v>
      </c>
      <c r="C14" s="11" t="s">
        <v>113</v>
      </c>
      <c r="D14" s="3" t="s">
        <v>0</v>
      </c>
      <c r="E14" s="3">
        <v>242</v>
      </c>
      <c r="F14" s="109">
        <v>59</v>
      </c>
      <c r="G14" s="2" t="s">
        <v>93</v>
      </c>
      <c r="H14" s="2" t="s">
        <v>0</v>
      </c>
      <c r="I14" s="3">
        <v>101</v>
      </c>
      <c r="J14" s="109">
        <v>0</v>
      </c>
      <c r="K14" s="3">
        <v>40</v>
      </c>
      <c r="L14" s="3">
        <v>40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81">
        <f>SUM(F14,J14,K14,L14,M14,N14,O14,P14,Q14)</f>
        <v>139</v>
      </c>
    </row>
  </sheetData>
  <sheetProtection algorithmName="SHA-512" hashValue="fvl71ACo8gPybsEAzlR/LaUA2iqgQwVtPV0w3PFvnmTwUduXu3EIQ8CMK2VfWrrB2i7TKLDsGhq/DtFRLF2ayA==" saltValue="fEpGLvMOeqj4lCuevPyG4Q==" spinCount="100000" sheet="1" formatCells="0" formatColumns="0" formatRows="0" insertColumns="0" insertRows="0" insertHyperlinks="0" deleteColumns="0" deleteRows="0" sort="0" autoFilter="0" pivotTables="0"/>
  <sortState ref="A6:R15">
    <sortCondition descending="1" ref="R5"/>
  </sortState>
  <mergeCells count="21">
    <mergeCell ref="E5:E6"/>
    <mergeCell ref="F5:F6"/>
    <mergeCell ref="J5:J6"/>
    <mergeCell ref="G5:G6"/>
    <mergeCell ref="H5:H6"/>
    <mergeCell ref="A1:R1"/>
    <mergeCell ref="A2:R2"/>
    <mergeCell ref="B4:R4"/>
    <mergeCell ref="R5:R6"/>
    <mergeCell ref="K5:K6"/>
    <mergeCell ref="L5:L6"/>
    <mergeCell ref="M5:M6"/>
    <mergeCell ref="N5:N6"/>
    <mergeCell ref="O5:O6"/>
    <mergeCell ref="P5:P6"/>
    <mergeCell ref="C5:C6"/>
    <mergeCell ref="D5:D6"/>
    <mergeCell ref="I5:I6"/>
    <mergeCell ref="A5:A6"/>
    <mergeCell ref="Q5:Q6"/>
    <mergeCell ref="B5:B6"/>
  </mergeCells>
  <pageMargins left="0.23622047244094491" right="0.23622047244094491" top="0.74803149606299213" bottom="0.74803149606299213" header="0.31496062992125984" footer="0.31496062992125984"/>
  <pageSetup scale="64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Maestría CTI</vt:lpstr>
      <vt:lpstr>Maestría Edu</vt:lpstr>
      <vt:lpstr>Doctorado CTI</vt:lpstr>
      <vt:lpstr>Doctorado Edu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hp</cp:lastModifiedBy>
  <cp:lastPrinted>2019-12-13T12:28:56Z</cp:lastPrinted>
  <dcterms:created xsi:type="dcterms:W3CDTF">2018-11-02T14:26:59Z</dcterms:created>
  <dcterms:modified xsi:type="dcterms:W3CDTF">2019-12-13T18:08:24Z</dcterms:modified>
</cp:coreProperties>
</file>