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9NA. CONV. AUTOGESTIONADA\EXCEL NOVENA Y DEMAS\"/>
    </mc:Choice>
  </mc:AlternateContent>
  <workbookProtection workbookAlgorithmName="SHA-512" workbookHashValue="PuUN3WIshe7wYov2VYrxmZtBXXEymkLT63qLbj9XZWeROOTPHSL69rE2qn+4dE1hy+fTJ/8MNLvf7F5mmwQ7Ww==" workbookSaltValue="wAuhB9uSiBwGKON4XL76QQ==" workbookSpinCount="100000" lockStructure="1"/>
  <bookViews>
    <workbookView xWindow="0" yWindow="0" windowWidth="20496" windowHeight="7656"/>
  </bookViews>
  <sheets>
    <sheet name="Maestría CTI" sheetId="1" r:id="rId1"/>
    <sheet name="Maestría Edu" sheetId="2" r:id="rId2"/>
    <sheet name="Doctorado CTI" sheetId="3" r:id="rId3"/>
    <sheet name="Doctorado Edu" sheetId="5" r:id="rId4"/>
  </sheets>
  <definedNames>
    <definedName name="_xlnm._FilterDatabase" localSheetId="0" hidden="1">'Maestría CTI'!$A$9:$R$39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6" i="1" l="1"/>
  <c r="P12" i="2" l="1"/>
  <c r="R11" i="3"/>
  <c r="R18" i="5"/>
  <c r="R16" i="5"/>
  <c r="R17" i="5"/>
  <c r="R14" i="5"/>
  <c r="R21" i="3"/>
  <c r="R25" i="3"/>
  <c r="R23" i="3"/>
  <c r="R20" i="3"/>
  <c r="R18" i="3"/>
  <c r="R17" i="3"/>
  <c r="R28" i="3"/>
  <c r="R14" i="3"/>
  <c r="R30" i="3"/>
  <c r="R28" i="1"/>
  <c r="G28" i="1"/>
  <c r="R30" i="1"/>
  <c r="R23" i="1"/>
  <c r="R17" i="1"/>
  <c r="R25" i="1"/>
  <c r="R14" i="1"/>
  <c r="R13" i="1"/>
  <c r="R12" i="1"/>
  <c r="R22" i="1"/>
  <c r="R11" i="1"/>
  <c r="R26" i="3" l="1"/>
  <c r="R22" i="3"/>
  <c r="R19" i="3"/>
  <c r="R15" i="3"/>
  <c r="R13" i="3"/>
  <c r="R12" i="3"/>
  <c r="J10" i="3"/>
  <c r="F10" i="3"/>
  <c r="R32" i="1"/>
  <c r="G32" i="1"/>
  <c r="R31" i="1"/>
  <c r="G31" i="1"/>
  <c r="R29" i="1"/>
  <c r="G29" i="1"/>
  <c r="R26" i="1"/>
  <c r="G26" i="1"/>
  <c r="R21" i="1"/>
  <c r="G21" i="1"/>
  <c r="R24" i="1"/>
  <c r="G24" i="1"/>
  <c r="R20" i="1"/>
  <c r="G20" i="1"/>
  <c r="R10" i="3" l="1"/>
  <c r="R29" i="3"/>
  <c r="R16" i="3"/>
  <c r="G33" i="1" l="1"/>
  <c r="G18" i="1"/>
  <c r="G19" i="1"/>
  <c r="G15" i="1"/>
  <c r="R18" i="1" l="1"/>
  <c r="R19" i="1"/>
  <c r="R24" i="3" l="1"/>
  <c r="P13" i="2"/>
  <c r="R13" i="5"/>
  <c r="R19" i="5"/>
  <c r="P11" i="2" l="1"/>
  <c r="P10" i="2" l="1"/>
  <c r="R33" i="1" l="1"/>
  <c r="R15" i="1" l="1"/>
</calcChain>
</file>

<file path=xl/sharedStrings.xml><?xml version="1.0" encoding="utf-8"?>
<sst xmlns="http://schemas.openxmlformats.org/spreadsheetml/2006/main" count="316" uniqueCount="135">
  <si>
    <t>QS</t>
  </si>
  <si>
    <t>THE</t>
  </si>
  <si>
    <t>ARWU</t>
  </si>
  <si>
    <t>Promedio</t>
  </si>
  <si>
    <t>Ranking by Broad Subject</t>
  </si>
  <si>
    <t>Puntos Rankings generales</t>
  </si>
  <si>
    <t>Puntos Ranking Broad Subject</t>
  </si>
  <si>
    <t>Evaluación Socioeconómica</t>
  </si>
  <si>
    <t>Estudios Secundarios</t>
  </si>
  <si>
    <t>Idioma del Programa de Estudio</t>
  </si>
  <si>
    <t>Idioma del país de destino</t>
  </si>
  <si>
    <t>Carnet Indígena</t>
  </si>
  <si>
    <t>Categorización PRONII</t>
  </si>
  <si>
    <t>H-index tutor</t>
  </si>
  <si>
    <t>Total Puntos</t>
  </si>
  <si>
    <t>Universidad</t>
  </si>
  <si>
    <t>Código de Postulación</t>
  </si>
  <si>
    <t>Posición Ranking by Broad Subject</t>
  </si>
  <si>
    <t>Área by Broad Subject según Frascati</t>
  </si>
  <si>
    <t>Área by Broad Subject QS</t>
  </si>
  <si>
    <t>Ranking General Utilizado</t>
  </si>
  <si>
    <t>BCAL09-231</t>
  </si>
  <si>
    <t>Universidad de Melbourne</t>
  </si>
  <si>
    <t>BCAL09-208</t>
  </si>
  <si>
    <t>Universidad de Queensland</t>
  </si>
  <si>
    <t>Posicición Ranking</t>
  </si>
  <si>
    <t>CONICYT</t>
  </si>
  <si>
    <t>Área by Broad Subject según Ranking utilizado</t>
  </si>
  <si>
    <t>Posición en Ranking</t>
  </si>
  <si>
    <t>BCAL09-106</t>
  </si>
  <si>
    <t>Universidad Autónoma de Barcelona</t>
  </si>
  <si>
    <t>BCAL09-259</t>
  </si>
  <si>
    <t>Universidad de Sydney</t>
  </si>
  <si>
    <t>BCAL09-193</t>
  </si>
  <si>
    <t>Universidad de Barcelona</t>
  </si>
  <si>
    <t>Ranking utilizado</t>
  </si>
  <si>
    <t>Posición ranking</t>
  </si>
  <si>
    <t>Universidad Autónoma de Madrid</t>
  </si>
  <si>
    <t>BCAL09-347</t>
  </si>
  <si>
    <t>BCAL09-407</t>
  </si>
  <si>
    <t>Japan Aerospace Exploration Agency (JAXA)</t>
  </si>
  <si>
    <t>BCAL09-246</t>
  </si>
  <si>
    <t>University of Paris Descartes (Paris 5)</t>
  </si>
  <si>
    <t>BCAL09-126</t>
  </si>
  <si>
    <t>BCAL09-90</t>
  </si>
  <si>
    <t>Rankings generales 2019</t>
  </si>
  <si>
    <t>Universidad de Granada</t>
  </si>
  <si>
    <t>BCAL09-110</t>
  </si>
  <si>
    <t>BCAL09-266</t>
  </si>
  <si>
    <t xml:space="preserve">Área by Broad Subject </t>
  </si>
  <si>
    <t>BCAL09-88</t>
  </si>
  <si>
    <t>BCAL09-270</t>
  </si>
  <si>
    <t>BCAL09-248</t>
  </si>
  <si>
    <t>BCAL09-92</t>
  </si>
  <si>
    <t>BCAL09-249</t>
  </si>
  <si>
    <t>BCAL09-188</t>
  </si>
  <si>
    <t>BCAL09-20</t>
  </si>
  <si>
    <t>BCAL09-184</t>
  </si>
  <si>
    <t>BCAL09-337</t>
  </si>
  <si>
    <t>BCAL09-232</t>
  </si>
  <si>
    <t>BCAL09-35</t>
  </si>
  <si>
    <t>BCAL09-127</t>
  </si>
  <si>
    <t>BCAL09-27</t>
  </si>
  <si>
    <t>Kansas State University</t>
  </si>
  <si>
    <t>BCAL09-169</t>
  </si>
  <si>
    <t>Universidade de São Paulo </t>
  </si>
  <si>
    <t>BCAL09-145</t>
  </si>
  <si>
    <t xml:space="preserve">TIMES </t>
  </si>
  <si>
    <t>BCAL09-361</t>
  </si>
  <si>
    <t>Universidade Estadual de Campinas</t>
  </si>
  <si>
    <t>Universidade Federal de Viçosa </t>
  </si>
  <si>
    <t>Nº</t>
  </si>
  <si>
    <t>BCAL09-353</t>
  </si>
  <si>
    <t>BCAL09-229</t>
  </si>
  <si>
    <t>Ingeniería y Tecnología</t>
  </si>
  <si>
    <t>BCAL09-191</t>
  </si>
  <si>
    <t>BCAL09-37</t>
  </si>
  <si>
    <t>BCAL09-168</t>
  </si>
  <si>
    <t>BCAL09-325</t>
  </si>
  <si>
    <t>Ciencias de la vida y Medicina</t>
  </si>
  <si>
    <t>BCAL09-204</t>
  </si>
  <si>
    <t>BCAL09-97</t>
  </si>
  <si>
    <t>BCAL09-178</t>
  </si>
  <si>
    <t>BCAL09-129</t>
  </si>
  <si>
    <t>BCAL09-148</t>
  </si>
  <si>
    <t>Ciencias Sociales</t>
  </si>
  <si>
    <t>BCAL09-275</t>
  </si>
  <si>
    <t xml:space="preserve">Paris Sciences et Lettres - EHESS </t>
  </si>
  <si>
    <t>BCAL09-264</t>
  </si>
  <si>
    <t>Fundação Oswaldo Cruz</t>
  </si>
  <si>
    <t>BCAL09-11</t>
  </si>
  <si>
    <t>Universidad de Nottingham</t>
  </si>
  <si>
    <t>BCAL09-242</t>
  </si>
  <si>
    <t>CentraleSupélec</t>
  </si>
  <si>
    <t>BCAL09-201</t>
  </si>
  <si>
    <t>Universidad de York</t>
  </si>
  <si>
    <t>BCAL09-312</t>
  </si>
  <si>
    <t>BCAL09-122</t>
  </si>
  <si>
    <t>BCAL09-387</t>
  </si>
  <si>
    <t>BCAL09-291</t>
  </si>
  <si>
    <t>BCAL09-154</t>
  </si>
  <si>
    <t>BCAL09-21</t>
  </si>
  <si>
    <t>BCAL09-8</t>
  </si>
  <si>
    <t>BCAL09-17</t>
  </si>
  <si>
    <t>Ciencias Naturales</t>
  </si>
  <si>
    <t xml:space="preserve">Ciencias Sociales </t>
  </si>
  <si>
    <t>Maestría CTI</t>
  </si>
  <si>
    <t>Maestría Educación</t>
  </si>
  <si>
    <t>Doctorado CTI</t>
  </si>
  <si>
    <t>Doctorado Educación</t>
  </si>
  <si>
    <t xml:space="preserve">Universidad </t>
  </si>
  <si>
    <t xml:space="preserve">CONICYT </t>
  </si>
  <si>
    <t>Ranking by Broad Subject Utilizado</t>
  </si>
  <si>
    <t xml:space="preserve">Ciencias Agricolas </t>
  </si>
  <si>
    <t xml:space="preserve">Ingeniería y Tecnología </t>
  </si>
  <si>
    <t xml:space="preserve">Ciencias Médicas y de la Salud </t>
  </si>
  <si>
    <t>Ciencias Médicas y de la Salud</t>
  </si>
  <si>
    <t>Nombre Programa</t>
  </si>
  <si>
    <t>Maestría en Administración Pública</t>
  </si>
  <si>
    <t>Maestría en Tecnologías de la Información</t>
  </si>
  <si>
    <t>Maestría en Sistemas de la Información</t>
  </si>
  <si>
    <t>Maestría en Ciencias Agrícolas</t>
  </si>
  <si>
    <t>Maestría en Biotecnología</t>
  </si>
  <si>
    <t>Maestría en Cíencias Agrícolas</t>
  </si>
  <si>
    <t>Maestría en Medio Ambiente</t>
  </si>
  <si>
    <t xml:space="preserve">Maestría en Ingeniería  </t>
  </si>
  <si>
    <t>Maestría en Ingeniería Ambiental</t>
  </si>
  <si>
    <t>Maestría en Gestión de Ingeniería</t>
  </si>
  <si>
    <t>Maestría en Ciencias Animales</t>
  </si>
  <si>
    <t>Maestría en Salud Pública</t>
  </si>
  <si>
    <t>Maestría en Gerenciamiento Cultural y Artes</t>
  </si>
  <si>
    <t>Maestría en Gerenciamiento Ambiental</t>
  </si>
  <si>
    <t>Maestría en Educación</t>
  </si>
  <si>
    <t>Maestría en Educación con énfasis en Educación Inclusiva</t>
  </si>
  <si>
    <t>LISTA DE ESPERA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</si>
</sst>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1A1919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6" fontId="2" fillId="0" borderId="5" xfId="0" applyNumberFormat="1" applyFont="1" applyBorder="1" applyAlignment="1">
      <alignment horizontal="left"/>
    </xf>
    <xf numFmtId="0" fontId="2" fillId="0" borderId="3" xfId="0" applyFont="1" applyBorder="1" applyAlignment="1">
      <alignment vertical="center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center"/>
    </xf>
    <xf numFmtId="0" fontId="2" fillId="0" borderId="5" xfId="0" applyFont="1" applyBorder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0" fillId="3" borderId="0" xfId="0" applyFill="1"/>
    <xf numFmtId="0" fontId="2" fillId="0" borderId="3" xfId="0" applyFont="1" applyBorder="1" applyAlignment="1"/>
    <xf numFmtId="0" fontId="0" fillId="0" borderId="0" xfId="0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3" xfId="0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1" fontId="2" fillId="4" borderId="3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" fontId="2" fillId="0" borderId="3" xfId="0" applyNumberFormat="1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5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3" borderId="3" xfId="0" applyFont="1" applyFill="1" applyBorder="1" applyAlignment="1"/>
    <xf numFmtId="0" fontId="6" fillId="0" borderId="3" xfId="0" applyFont="1" applyFill="1" applyBorder="1" applyAlignment="1"/>
    <xf numFmtId="0" fontId="6" fillId="0" borderId="3" xfId="0" applyFont="1" applyBorder="1" applyAlignment="1"/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2" borderId="1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3" xfId="0" applyFont="1" applyBorder="1"/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Fill="1" applyBorder="1"/>
    <xf numFmtId="0" fontId="9" fillId="0" borderId="6" xfId="0" applyFont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7" fillId="6" borderId="12" xfId="0" applyFont="1" applyFill="1" applyBorder="1" applyAlignment="1">
      <alignment vertical="center"/>
    </xf>
    <xf numFmtId="0" fontId="2" fillId="6" borderId="13" xfId="0" applyFont="1" applyFill="1" applyBorder="1" applyAlignment="1">
      <alignment vertical="center"/>
    </xf>
    <xf numFmtId="0" fontId="2" fillId="6" borderId="7" xfId="0" applyFont="1" applyFill="1" applyBorder="1" applyAlignment="1">
      <alignment vertical="center"/>
    </xf>
    <xf numFmtId="0" fontId="7" fillId="6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2" fillId="3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16" fontId="6" fillId="0" borderId="3" xfId="0" applyNumberFormat="1" applyFont="1" applyBorder="1" applyAlignment="1">
      <alignment horizontal="left"/>
    </xf>
    <xf numFmtId="1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/>
    </xf>
    <xf numFmtId="16" fontId="6" fillId="0" borderId="3" xfId="0" applyNumberFormat="1" applyFont="1" applyFill="1" applyBorder="1" applyAlignment="1">
      <alignment horizontal="left"/>
    </xf>
    <xf numFmtId="1" fontId="6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/>
    <xf numFmtId="0" fontId="2" fillId="4" borderId="12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7" fillId="6" borderId="3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182880</xdr:colOff>
      <xdr:row>1</xdr:row>
      <xdr:rowOff>38100</xdr:rowOff>
    </xdr:from>
    <xdr:to>
      <xdr:col>12</xdr:col>
      <xdr:colOff>510540</xdr:colOff>
      <xdr:row>7</xdr:row>
      <xdr:rowOff>5119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220980"/>
          <a:ext cx="6873240" cy="10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464820</xdr:colOff>
      <xdr:row>1</xdr:row>
      <xdr:rowOff>7620</xdr:rowOff>
    </xdr:from>
    <xdr:to>
      <xdr:col>11</xdr:col>
      <xdr:colOff>419100</xdr:colOff>
      <xdr:row>7</xdr:row>
      <xdr:rowOff>20359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7620" y="182880"/>
          <a:ext cx="6873240" cy="10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</xdr:colOff>
      <xdr:row>0</xdr:row>
      <xdr:rowOff>160020</xdr:rowOff>
    </xdr:from>
    <xdr:to>
      <xdr:col>10</xdr:col>
      <xdr:colOff>807720</xdr:colOff>
      <xdr:row>6</xdr:row>
      <xdr:rowOff>172759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60020"/>
          <a:ext cx="6873240" cy="10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198120</xdr:colOff>
      <xdr:row>1</xdr:row>
      <xdr:rowOff>83820</xdr:rowOff>
    </xdr:from>
    <xdr:to>
      <xdr:col>12</xdr:col>
      <xdr:colOff>121920</xdr:colOff>
      <xdr:row>7</xdr:row>
      <xdr:rowOff>96559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5640" y="259080"/>
          <a:ext cx="6873240" cy="10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8:Y39"/>
  <sheetViews>
    <sheetView showGridLines="0" tabSelected="1" workbookViewId="0">
      <selection activeCell="A27" sqref="A27:XFD27"/>
    </sheetView>
  </sheetViews>
  <sheetFormatPr baseColWidth="10" defaultRowHeight="14.4" x14ac:dyDescent="0.3"/>
  <cols>
    <col min="1" max="1" width="3.88671875" customWidth="1"/>
    <col min="2" max="2" width="10.6640625" customWidth="1"/>
    <col min="3" max="3" width="22.6640625" customWidth="1"/>
    <col min="4" max="4" width="6.109375" customWidth="1"/>
    <col min="5" max="5" width="6.5546875" customWidth="1"/>
    <col min="6" max="6" width="7" customWidth="1"/>
    <col min="7" max="7" width="10.109375" customWidth="1"/>
    <col min="8" max="8" width="11.44140625" customWidth="1"/>
    <col min="9" max="9" width="25.44140625" style="1" customWidth="1"/>
    <col min="10" max="10" width="25.5546875" customWidth="1"/>
    <col min="11" max="12" width="11.44140625" customWidth="1"/>
    <col min="13" max="13" width="13.5546875" customWidth="1"/>
    <col min="14" max="14" width="10.5546875" customWidth="1"/>
    <col min="15" max="16" width="11.44140625" customWidth="1"/>
    <col min="17" max="17" width="8.88671875" customWidth="1"/>
    <col min="18" max="18" width="8.44140625" customWidth="1"/>
    <col min="19" max="19" width="9.88671875" customWidth="1"/>
    <col min="21" max="21" width="8.33203125" customWidth="1"/>
    <col min="22" max="22" width="8.5546875" customWidth="1"/>
    <col min="24" max="24" width="26.5546875" hidden="1" customWidth="1"/>
    <col min="25" max="25" width="26.44140625" customWidth="1"/>
  </cols>
  <sheetData>
    <row r="8" spans="1:25" ht="23.4" x14ac:dyDescent="0.45">
      <c r="B8" s="118" t="s">
        <v>106</v>
      </c>
    </row>
    <row r="9" spans="1:25" ht="44.25" customHeight="1" x14ac:dyDescent="0.3">
      <c r="A9" s="96" t="s">
        <v>71</v>
      </c>
      <c r="B9" s="96" t="s">
        <v>16</v>
      </c>
      <c r="C9" s="121" t="s">
        <v>45</v>
      </c>
      <c r="D9" s="121"/>
      <c r="E9" s="121"/>
      <c r="F9" s="121"/>
      <c r="G9" s="121" t="s">
        <v>3</v>
      </c>
      <c r="H9" s="96" t="s">
        <v>5</v>
      </c>
      <c r="I9" s="121" t="s">
        <v>117</v>
      </c>
      <c r="J9" s="121" t="s">
        <v>19</v>
      </c>
      <c r="K9" s="121" t="s">
        <v>4</v>
      </c>
      <c r="L9" s="122" t="s">
        <v>6</v>
      </c>
      <c r="M9" s="121" t="s">
        <v>7</v>
      </c>
      <c r="N9" s="121" t="s">
        <v>8</v>
      </c>
      <c r="O9" s="121" t="s">
        <v>9</v>
      </c>
      <c r="P9" s="121" t="s">
        <v>10</v>
      </c>
      <c r="Q9" s="121" t="s">
        <v>11</v>
      </c>
      <c r="R9" s="121" t="s">
        <v>14</v>
      </c>
      <c r="S9" s="123"/>
      <c r="T9" s="123"/>
      <c r="U9" s="123"/>
      <c r="V9" s="123"/>
      <c r="W9" s="123"/>
      <c r="X9" s="123"/>
      <c r="Y9" s="123"/>
    </row>
    <row r="10" spans="1:25" ht="12.75" customHeight="1" x14ac:dyDescent="0.3">
      <c r="A10" s="96"/>
      <c r="B10" s="96"/>
      <c r="C10" s="96" t="s">
        <v>110</v>
      </c>
      <c r="D10" s="96" t="s">
        <v>0</v>
      </c>
      <c r="E10" s="96" t="s">
        <v>1</v>
      </c>
      <c r="F10" s="96" t="s">
        <v>2</v>
      </c>
      <c r="G10" s="121"/>
      <c r="H10" s="96"/>
      <c r="I10" s="121"/>
      <c r="J10" s="121"/>
      <c r="K10" s="121"/>
      <c r="L10" s="122"/>
      <c r="M10" s="121"/>
      <c r="N10" s="121"/>
      <c r="O10" s="121"/>
      <c r="P10" s="121"/>
      <c r="Q10" s="121"/>
      <c r="R10" s="121"/>
      <c r="S10" s="123"/>
      <c r="T10" s="123"/>
      <c r="U10" s="123"/>
      <c r="V10" s="123"/>
      <c r="W10" s="123"/>
      <c r="X10" s="123"/>
      <c r="Y10" s="123"/>
    </row>
    <row r="11" spans="1:25" x14ac:dyDescent="0.3">
      <c r="A11" s="20">
        <v>1</v>
      </c>
      <c r="B11" s="102" t="s">
        <v>72</v>
      </c>
      <c r="C11" s="103" t="s">
        <v>22</v>
      </c>
      <c r="D11" s="67">
        <v>39</v>
      </c>
      <c r="E11" s="67">
        <v>32</v>
      </c>
      <c r="F11" s="67">
        <v>41</v>
      </c>
      <c r="G11" s="67">
        <v>37</v>
      </c>
      <c r="H11" s="104">
        <v>64</v>
      </c>
      <c r="I11" s="79" t="s">
        <v>118</v>
      </c>
      <c r="J11" s="105" t="s">
        <v>105</v>
      </c>
      <c r="K11" s="67">
        <v>20</v>
      </c>
      <c r="L11" s="104">
        <v>81</v>
      </c>
      <c r="M11" s="67">
        <v>80</v>
      </c>
      <c r="N11" s="67">
        <v>0</v>
      </c>
      <c r="O11" s="67">
        <v>5</v>
      </c>
      <c r="P11" s="67">
        <v>5</v>
      </c>
      <c r="Q11" s="67">
        <v>0</v>
      </c>
      <c r="R11" s="34">
        <f>SUM(Q11,P11,O11,N11,M11,L11,H11)</f>
        <v>235</v>
      </c>
      <c r="S11" s="97"/>
      <c r="T11" s="97"/>
      <c r="U11" s="97"/>
      <c r="V11" s="97"/>
      <c r="W11" s="97"/>
      <c r="X11" s="98"/>
      <c r="Y11" s="97"/>
    </row>
    <row r="12" spans="1:25" x14ac:dyDescent="0.3">
      <c r="A12" s="20">
        <v>2</v>
      </c>
      <c r="B12" s="103" t="s">
        <v>75</v>
      </c>
      <c r="C12" s="103" t="s">
        <v>22</v>
      </c>
      <c r="D12" s="67">
        <v>39</v>
      </c>
      <c r="E12" s="67">
        <v>32</v>
      </c>
      <c r="F12" s="67">
        <v>41</v>
      </c>
      <c r="G12" s="67">
        <v>37</v>
      </c>
      <c r="H12" s="104">
        <v>64</v>
      </c>
      <c r="I12" s="79" t="s">
        <v>119</v>
      </c>
      <c r="J12" s="105" t="s">
        <v>74</v>
      </c>
      <c r="K12" s="67">
        <v>40</v>
      </c>
      <c r="L12" s="104">
        <v>61</v>
      </c>
      <c r="M12" s="67">
        <v>80</v>
      </c>
      <c r="N12" s="67">
        <v>20</v>
      </c>
      <c r="O12" s="67">
        <v>5</v>
      </c>
      <c r="P12" s="67">
        <v>5</v>
      </c>
      <c r="Q12" s="67">
        <v>0</v>
      </c>
      <c r="R12" s="34">
        <f>SUM(Q12,P12,O12,N12,M12,L12,H12)</f>
        <v>235</v>
      </c>
      <c r="S12" s="97"/>
      <c r="T12" s="97"/>
      <c r="U12" s="97"/>
      <c r="V12" s="97"/>
      <c r="W12" s="97"/>
      <c r="X12" s="98"/>
      <c r="Y12" s="97"/>
    </row>
    <row r="13" spans="1:25" x14ac:dyDescent="0.3">
      <c r="A13" s="20">
        <v>3</v>
      </c>
      <c r="B13" s="103" t="s">
        <v>76</v>
      </c>
      <c r="C13" s="103" t="s">
        <v>22</v>
      </c>
      <c r="D13" s="67">
        <v>39</v>
      </c>
      <c r="E13" s="67">
        <v>32</v>
      </c>
      <c r="F13" s="67">
        <v>41</v>
      </c>
      <c r="G13" s="67">
        <v>37</v>
      </c>
      <c r="H13" s="104">
        <v>64</v>
      </c>
      <c r="I13" s="79" t="s">
        <v>118</v>
      </c>
      <c r="J13" s="105" t="s">
        <v>105</v>
      </c>
      <c r="K13" s="67">
        <v>20</v>
      </c>
      <c r="L13" s="104">
        <v>81</v>
      </c>
      <c r="M13" s="67">
        <v>80</v>
      </c>
      <c r="N13" s="67">
        <v>0</v>
      </c>
      <c r="O13" s="67">
        <v>5</v>
      </c>
      <c r="P13" s="67">
        <v>5</v>
      </c>
      <c r="Q13" s="67">
        <v>0</v>
      </c>
      <c r="R13" s="34">
        <f>SUM(Q13,P13,O13,N13,M13,L13,H13)</f>
        <v>235</v>
      </c>
      <c r="S13" s="97"/>
      <c r="T13" s="97"/>
      <c r="U13" s="97"/>
      <c r="V13" s="97"/>
      <c r="W13" s="97"/>
      <c r="X13" s="98"/>
      <c r="Y13" s="97"/>
    </row>
    <row r="14" spans="1:25" x14ac:dyDescent="0.3">
      <c r="A14" s="20">
        <v>4</v>
      </c>
      <c r="B14" s="106" t="s">
        <v>77</v>
      </c>
      <c r="C14" s="106" t="s">
        <v>22</v>
      </c>
      <c r="D14" s="67">
        <v>39</v>
      </c>
      <c r="E14" s="67">
        <v>32</v>
      </c>
      <c r="F14" s="67">
        <v>41</v>
      </c>
      <c r="G14" s="67">
        <v>37</v>
      </c>
      <c r="H14" s="104">
        <v>64</v>
      </c>
      <c r="I14" s="79" t="s">
        <v>120</v>
      </c>
      <c r="J14" s="48" t="s">
        <v>74</v>
      </c>
      <c r="K14" s="68">
        <v>40</v>
      </c>
      <c r="L14" s="104">
        <v>61</v>
      </c>
      <c r="M14" s="68">
        <v>80</v>
      </c>
      <c r="N14" s="68">
        <v>20</v>
      </c>
      <c r="O14" s="68">
        <v>5</v>
      </c>
      <c r="P14" s="68">
        <v>5</v>
      </c>
      <c r="Q14" s="68">
        <v>0</v>
      </c>
      <c r="R14" s="34">
        <f>SUM(Q14,P14,O14,N14,M14,L14,H14)</f>
        <v>235</v>
      </c>
      <c r="S14" s="97"/>
      <c r="T14" s="97"/>
      <c r="U14" s="97"/>
      <c r="V14" s="97"/>
      <c r="W14" s="97"/>
      <c r="X14" s="98"/>
      <c r="Y14" s="97"/>
    </row>
    <row r="15" spans="1:25" x14ac:dyDescent="0.3">
      <c r="A15" s="20">
        <v>5</v>
      </c>
      <c r="B15" s="47" t="s">
        <v>21</v>
      </c>
      <c r="C15" s="48" t="s">
        <v>22</v>
      </c>
      <c r="D15" s="20">
        <v>39</v>
      </c>
      <c r="E15" s="20">
        <v>32</v>
      </c>
      <c r="F15" s="20">
        <v>41</v>
      </c>
      <c r="G15" s="49">
        <f>+(D15+E15+F15)/3</f>
        <v>37.333333333333336</v>
      </c>
      <c r="H15" s="54">
        <v>64</v>
      </c>
      <c r="I15" s="79" t="s">
        <v>121</v>
      </c>
      <c r="J15" s="48" t="s">
        <v>79</v>
      </c>
      <c r="K15" s="20">
        <v>21</v>
      </c>
      <c r="L15" s="54">
        <v>80</v>
      </c>
      <c r="M15" s="20">
        <v>80</v>
      </c>
      <c r="N15" s="20">
        <v>0</v>
      </c>
      <c r="O15" s="20">
        <v>5</v>
      </c>
      <c r="P15" s="20">
        <v>5</v>
      </c>
      <c r="Q15" s="20">
        <v>0</v>
      </c>
      <c r="R15" s="36">
        <f>SUM(H15,L15,M15,N15,O15,P15,Q15)</f>
        <v>234</v>
      </c>
      <c r="S15" s="97"/>
      <c r="T15" s="97"/>
      <c r="U15" s="97"/>
      <c r="V15" s="97"/>
      <c r="W15" s="97"/>
      <c r="X15" s="98"/>
      <c r="Y15" s="97"/>
    </row>
    <row r="16" spans="1:25" x14ac:dyDescent="0.3">
      <c r="A16" s="20">
        <v>6</v>
      </c>
      <c r="B16" s="107" t="s">
        <v>52</v>
      </c>
      <c r="C16" s="48" t="s">
        <v>22</v>
      </c>
      <c r="D16" s="62">
        <v>39</v>
      </c>
      <c r="E16" s="62">
        <v>32</v>
      </c>
      <c r="F16" s="62">
        <v>41</v>
      </c>
      <c r="G16" s="108">
        <v>37</v>
      </c>
      <c r="H16" s="66">
        <v>64</v>
      </c>
      <c r="I16" s="79" t="s">
        <v>121</v>
      </c>
      <c r="J16" s="48" t="s">
        <v>79</v>
      </c>
      <c r="K16" s="62">
        <v>21</v>
      </c>
      <c r="L16" s="66">
        <v>80</v>
      </c>
      <c r="M16" s="62">
        <v>80</v>
      </c>
      <c r="N16" s="62">
        <v>0</v>
      </c>
      <c r="O16" s="62">
        <v>5</v>
      </c>
      <c r="P16" s="62">
        <v>5</v>
      </c>
      <c r="Q16" s="62">
        <v>0</v>
      </c>
      <c r="R16" s="35">
        <f>+H16+L16+M16+N16+O16+P16+Q16</f>
        <v>234</v>
      </c>
      <c r="S16" s="97"/>
      <c r="T16" s="97"/>
      <c r="U16" s="97"/>
      <c r="V16" s="97"/>
      <c r="W16" s="97"/>
      <c r="X16" s="98"/>
      <c r="Y16" s="97"/>
    </row>
    <row r="17" spans="1:25" x14ac:dyDescent="0.3">
      <c r="A17" s="20">
        <v>7</v>
      </c>
      <c r="B17" s="106" t="s">
        <v>80</v>
      </c>
      <c r="C17" s="106" t="s">
        <v>22</v>
      </c>
      <c r="D17" s="67">
        <v>39</v>
      </c>
      <c r="E17" s="67">
        <v>32</v>
      </c>
      <c r="F17" s="67">
        <v>41</v>
      </c>
      <c r="G17" s="67">
        <v>37</v>
      </c>
      <c r="H17" s="104">
        <v>64</v>
      </c>
      <c r="I17" s="79" t="s">
        <v>120</v>
      </c>
      <c r="J17" s="48" t="s">
        <v>74</v>
      </c>
      <c r="K17" s="68">
        <v>40</v>
      </c>
      <c r="L17" s="104">
        <v>61</v>
      </c>
      <c r="M17" s="68">
        <v>80</v>
      </c>
      <c r="N17" s="68">
        <v>10</v>
      </c>
      <c r="O17" s="68">
        <v>5</v>
      </c>
      <c r="P17" s="68">
        <v>5</v>
      </c>
      <c r="Q17" s="68">
        <v>0</v>
      </c>
      <c r="R17" s="34">
        <f>SUM(Q17,P17,O17,N17,M17,L17,H17)</f>
        <v>225</v>
      </c>
      <c r="S17" s="97"/>
      <c r="T17" s="97"/>
      <c r="U17" s="97"/>
      <c r="V17" s="97"/>
      <c r="W17" s="97"/>
      <c r="X17" s="98"/>
      <c r="Y17" s="97"/>
    </row>
    <row r="18" spans="1:25" x14ac:dyDescent="0.3">
      <c r="A18" s="20">
        <v>8</v>
      </c>
      <c r="B18" s="47" t="s">
        <v>43</v>
      </c>
      <c r="C18" s="48" t="s">
        <v>22</v>
      </c>
      <c r="D18" s="20">
        <v>39</v>
      </c>
      <c r="E18" s="20">
        <v>32</v>
      </c>
      <c r="F18" s="20">
        <v>41</v>
      </c>
      <c r="G18" s="49">
        <f>+(D18+E18+F18)/3</f>
        <v>37.333333333333336</v>
      </c>
      <c r="H18" s="54">
        <v>64</v>
      </c>
      <c r="I18" s="79" t="s">
        <v>124</v>
      </c>
      <c r="J18" s="109" t="s">
        <v>104</v>
      </c>
      <c r="K18" s="20">
        <v>38</v>
      </c>
      <c r="L18" s="54">
        <v>63</v>
      </c>
      <c r="M18" s="33">
        <v>80</v>
      </c>
      <c r="N18" s="20">
        <v>0</v>
      </c>
      <c r="O18" s="20">
        <v>5</v>
      </c>
      <c r="P18" s="20">
        <v>5</v>
      </c>
      <c r="Q18" s="20">
        <v>0</v>
      </c>
      <c r="R18" s="36">
        <f>SUM(H18,L18,M18,N18,O18,P18,Q18)</f>
        <v>217</v>
      </c>
      <c r="S18" s="97"/>
      <c r="T18" s="97"/>
      <c r="U18" s="97"/>
      <c r="V18" s="97"/>
      <c r="W18" s="97"/>
      <c r="X18" s="98"/>
      <c r="Y18" s="97"/>
    </row>
    <row r="19" spans="1:25" x14ac:dyDescent="0.3">
      <c r="A19" s="20">
        <v>9</v>
      </c>
      <c r="B19" s="47" t="s">
        <v>44</v>
      </c>
      <c r="C19" s="48" t="s">
        <v>22</v>
      </c>
      <c r="D19" s="20">
        <v>39</v>
      </c>
      <c r="E19" s="20">
        <v>32</v>
      </c>
      <c r="F19" s="20">
        <v>41</v>
      </c>
      <c r="G19" s="49">
        <f>+(D19+E19+F19)/3</f>
        <v>37.333333333333336</v>
      </c>
      <c r="H19" s="54">
        <v>64</v>
      </c>
      <c r="I19" s="79" t="s">
        <v>126</v>
      </c>
      <c r="J19" s="109" t="s">
        <v>104</v>
      </c>
      <c r="K19" s="20">
        <v>38</v>
      </c>
      <c r="L19" s="54">
        <v>63</v>
      </c>
      <c r="M19" s="33">
        <v>80</v>
      </c>
      <c r="N19" s="20">
        <v>0</v>
      </c>
      <c r="O19" s="20">
        <v>5</v>
      </c>
      <c r="P19" s="20">
        <v>5</v>
      </c>
      <c r="Q19" s="20">
        <v>0</v>
      </c>
      <c r="R19" s="36">
        <f>SUM(H19,L19,M19,N19,O19,P19,Q19)</f>
        <v>217</v>
      </c>
      <c r="S19" s="97"/>
      <c r="T19" s="97"/>
      <c r="U19" s="97"/>
      <c r="V19" s="97"/>
      <c r="W19" s="97"/>
      <c r="X19" s="98"/>
      <c r="Y19" s="97"/>
    </row>
    <row r="20" spans="1:25" x14ac:dyDescent="0.3">
      <c r="A20" s="20">
        <v>10</v>
      </c>
      <c r="B20" s="110" t="s">
        <v>51</v>
      </c>
      <c r="C20" s="48" t="s">
        <v>22</v>
      </c>
      <c r="D20" s="62">
        <v>39</v>
      </c>
      <c r="E20" s="62">
        <v>32</v>
      </c>
      <c r="F20" s="62">
        <v>41</v>
      </c>
      <c r="G20" s="108">
        <f>+SUM(D20+E20+F20)/3</f>
        <v>37.333333333333336</v>
      </c>
      <c r="H20" s="66">
        <v>64</v>
      </c>
      <c r="I20" s="79" t="s">
        <v>125</v>
      </c>
      <c r="J20" s="105" t="s">
        <v>74</v>
      </c>
      <c r="K20" s="62">
        <v>40</v>
      </c>
      <c r="L20" s="66">
        <v>61</v>
      </c>
      <c r="M20" s="62">
        <v>80</v>
      </c>
      <c r="N20" s="62">
        <v>0</v>
      </c>
      <c r="O20" s="62">
        <v>5</v>
      </c>
      <c r="P20" s="62">
        <v>5</v>
      </c>
      <c r="Q20" s="62">
        <v>0</v>
      </c>
      <c r="R20" s="35">
        <f>+H20+L20+M20+N20+O20+P20+Q20</f>
        <v>215</v>
      </c>
      <c r="S20" s="97"/>
      <c r="T20" s="97"/>
      <c r="U20" s="97"/>
      <c r="V20" s="97"/>
      <c r="W20" s="97"/>
      <c r="X20" s="98"/>
      <c r="Y20" s="97"/>
    </row>
    <row r="21" spans="1:25" x14ac:dyDescent="0.3">
      <c r="A21" s="20">
        <v>11</v>
      </c>
      <c r="B21" s="111" t="s">
        <v>54</v>
      </c>
      <c r="C21" s="48" t="s">
        <v>22</v>
      </c>
      <c r="D21" s="112">
        <v>39</v>
      </c>
      <c r="E21" s="112">
        <v>32</v>
      </c>
      <c r="F21" s="112">
        <v>41</v>
      </c>
      <c r="G21" s="113">
        <f>+SUM(D21+E21+F21)/3</f>
        <v>37.333333333333336</v>
      </c>
      <c r="H21" s="66">
        <v>64</v>
      </c>
      <c r="I21" s="79" t="s">
        <v>126</v>
      </c>
      <c r="J21" s="105" t="s">
        <v>74</v>
      </c>
      <c r="K21" s="112">
        <v>40</v>
      </c>
      <c r="L21" s="66">
        <v>61</v>
      </c>
      <c r="M21" s="112">
        <v>60</v>
      </c>
      <c r="N21" s="112">
        <v>20</v>
      </c>
      <c r="O21" s="112">
        <v>5</v>
      </c>
      <c r="P21" s="112">
        <v>5</v>
      </c>
      <c r="Q21" s="112">
        <v>0</v>
      </c>
      <c r="R21" s="35">
        <f>+H21+L21+M21+N21+O21+P21+Q21</f>
        <v>215</v>
      </c>
      <c r="S21" s="97"/>
      <c r="T21" s="97"/>
      <c r="U21" s="97"/>
      <c r="V21" s="97"/>
      <c r="W21" s="97"/>
      <c r="X21" s="98"/>
      <c r="Y21" s="97"/>
    </row>
    <row r="22" spans="1:25" x14ac:dyDescent="0.3">
      <c r="A22" s="20">
        <v>12</v>
      </c>
      <c r="B22" s="102" t="s">
        <v>73</v>
      </c>
      <c r="C22" s="103" t="s">
        <v>22</v>
      </c>
      <c r="D22" s="67">
        <v>39</v>
      </c>
      <c r="E22" s="67">
        <v>32</v>
      </c>
      <c r="F22" s="67">
        <v>41</v>
      </c>
      <c r="G22" s="67">
        <v>37</v>
      </c>
      <c r="H22" s="104">
        <v>64</v>
      </c>
      <c r="I22" s="79" t="s">
        <v>127</v>
      </c>
      <c r="J22" s="105" t="s">
        <v>74</v>
      </c>
      <c r="K22" s="67">
        <v>40</v>
      </c>
      <c r="L22" s="104">
        <v>61</v>
      </c>
      <c r="M22" s="67">
        <v>80</v>
      </c>
      <c r="N22" s="67">
        <v>0</v>
      </c>
      <c r="O22" s="67">
        <v>5</v>
      </c>
      <c r="P22" s="67">
        <v>5</v>
      </c>
      <c r="Q22" s="67">
        <v>0</v>
      </c>
      <c r="R22" s="34">
        <f>SUM(Q22,P22,O22,N22,M22,L22,H22)</f>
        <v>215</v>
      </c>
      <c r="S22" s="97"/>
      <c r="T22" s="97"/>
      <c r="U22" s="97"/>
      <c r="V22" s="97"/>
      <c r="W22" s="97"/>
      <c r="X22" s="98"/>
      <c r="Y22" s="97"/>
    </row>
    <row r="23" spans="1:25" x14ac:dyDescent="0.3">
      <c r="A23" s="20">
        <v>13</v>
      </c>
      <c r="B23" s="106" t="s">
        <v>81</v>
      </c>
      <c r="C23" s="106" t="s">
        <v>22</v>
      </c>
      <c r="D23" s="67">
        <v>39</v>
      </c>
      <c r="E23" s="67">
        <v>32</v>
      </c>
      <c r="F23" s="67">
        <v>41</v>
      </c>
      <c r="G23" s="67">
        <v>37</v>
      </c>
      <c r="H23" s="104">
        <v>64</v>
      </c>
      <c r="I23" s="84" t="s">
        <v>127</v>
      </c>
      <c r="J23" s="105" t="s">
        <v>74</v>
      </c>
      <c r="K23" s="67">
        <v>40</v>
      </c>
      <c r="L23" s="104">
        <v>61</v>
      </c>
      <c r="M23" s="68">
        <v>80</v>
      </c>
      <c r="N23" s="68">
        <v>0</v>
      </c>
      <c r="O23" s="68">
        <v>5</v>
      </c>
      <c r="P23" s="68">
        <v>5</v>
      </c>
      <c r="Q23" s="68">
        <v>0</v>
      </c>
      <c r="R23" s="34">
        <f>SUM(Q23,P23,O23,N23,M23,L23,H23)</f>
        <v>215</v>
      </c>
      <c r="S23" s="97"/>
      <c r="T23" s="97"/>
      <c r="U23" s="97"/>
      <c r="V23" s="97"/>
      <c r="W23" s="97"/>
      <c r="X23" s="98"/>
      <c r="Y23" s="97"/>
    </row>
    <row r="24" spans="1:25" x14ac:dyDescent="0.3">
      <c r="A24" s="33">
        <v>14</v>
      </c>
      <c r="B24" s="114" t="s">
        <v>53</v>
      </c>
      <c r="C24" s="103" t="s">
        <v>22</v>
      </c>
      <c r="D24" s="23">
        <v>39</v>
      </c>
      <c r="E24" s="23">
        <v>32</v>
      </c>
      <c r="F24" s="23">
        <v>41</v>
      </c>
      <c r="G24" s="115">
        <f>+SUM(D24+E24+F24)/3</f>
        <v>37.333333333333336</v>
      </c>
      <c r="H24" s="66">
        <v>64</v>
      </c>
      <c r="I24" s="84" t="s">
        <v>122</v>
      </c>
      <c r="J24" s="105" t="s">
        <v>79</v>
      </c>
      <c r="K24" s="23">
        <v>21</v>
      </c>
      <c r="L24" s="66">
        <v>80</v>
      </c>
      <c r="M24" s="23">
        <v>60</v>
      </c>
      <c r="N24" s="23">
        <v>0</v>
      </c>
      <c r="O24" s="23">
        <v>5</v>
      </c>
      <c r="P24" s="23">
        <v>5</v>
      </c>
      <c r="Q24" s="23">
        <v>0</v>
      </c>
      <c r="R24" s="35">
        <f>+H24+L24+M24+N24+O24+P24+Q24</f>
        <v>214</v>
      </c>
      <c r="S24" s="99"/>
      <c r="T24" s="99"/>
      <c r="U24" s="99"/>
      <c r="V24" s="99"/>
      <c r="W24" s="99"/>
      <c r="X24" s="99"/>
      <c r="Y24" s="99"/>
    </row>
    <row r="25" spans="1:25" x14ac:dyDescent="0.3">
      <c r="A25" s="33">
        <v>15</v>
      </c>
      <c r="B25" s="103" t="s">
        <v>78</v>
      </c>
      <c r="C25" s="103" t="s">
        <v>22</v>
      </c>
      <c r="D25" s="67">
        <v>39</v>
      </c>
      <c r="E25" s="67">
        <v>32</v>
      </c>
      <c r="F25" s="67">
        <v>41</v>
      </c>
      <c r="G25" s="67">
        <v>37</v>
      </c>
      <c r="H25" s="104">
        <v>64</v>
      </c>
      <c r="I25" s="84" t="s">
        <v>123</v>
      </c>
      <c r="J25" s="105" t="s">
        <v>79</v>
      </c>
      <c r="K25" s="67">
        <v>21</v>
      </c>
      <c r="L25" s="104">
        <v>80</v>
      </c>
      <c r="M25" s="67">
        <v>60</v>
      </c>
      <c r="N25" s="67">
        <v>0</v>
      </c>
      <c r="O25" s="67">
        <v>5</v>
      </c>
      <c r="P25" s="67">
        <v>5</v>
      </c>
      <c r="Q25" s="67">
        <v>0</v>
      </c>
      <c r="R25" s="34">
        <f>SUM(Q25,P25,O25,N25,M25,L25,H25)</f>
        <v>214</v>
      </c>
      <c r="S25" s="99"/>
      <c r="T25" s="99"/>
      <c r="U25" s="99"/>
      <c r="V25" s="99"/>
      <c r="W25" s="99"/>
      <c r="X25" s="99"/>
      <c r="Y25" s="99"/>
    </row>
    <row r="26" spans="1:25" s="28" customFormat="1" x14ac:dyDescent="0.3">
      <c r="A26" s="20">
        <v>16</v>
      </c>
      <c r="B26" s="39" t="s">
        <v>55</v>
      </c>
      <c r="C26" s="103" t="s">
        <v>24</v>
      </c>
      <c r="D26" s="23">
        <v>48</v>
      </c>
      <c r="E26" s="23">
        <v>68</v>
      </c>
      <c r="F26" s="23">
        <v>54</v>
      </c>
      <c r="G26" s="115">
        <f>+SUM(D26+E26+F26)/3</f>
        <v>56.666666666666664</v>
      </c>
      <c r="H26" s="66">
        <v>44</v>
      </c>
      <c r="I26" s="84" t="s">
        <v>128</v>
      </c>
      <c r="J26" s="105" t="s">
        <v>79</v>
      </c>
      <c r="K26" s="23">
        <v>33</v>
      </c>
      <c r="L26" s="66">
        <v>68</v>
      </c>
      <c r="M26" s="23">
        <v>60</v>
      </c>
      <c r="N26" s="23">
        <v>20</v>
      </c>
      <c r="O26" s="23">
        <v>5</v>
      </c>
      <c r="P26" s="23">
        <v>5</v>
      </c>
      <c r="Q26" s="23">
        <v>0</v>
      </c>
      <c r="R26" s="35">
        <f>+H26+L26+M26+N26+O26+P26+Q26</f>
        <v>202</v>
      </c>
      <c r="S26" s="99"/>
      <c r="T26" s="99"/>
      <c r="U26" s="99"/>
      <c r="V26" s="99"/>
      <c r="W26" s="99"/>
      <c r="X26" s="99"/>
      <c r="Y26" s="99"/>
    </row>
    <row r="27" spans="1:25" s="28" customFormat="1" x14ac:dyDescent="0.3">
      <c r="A27" s="120" t="s">
        <v>134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00"/>
      <c r="T27" s="100"/>
      <c r="U27" s="100"/>
      <c r="V27" s="100"/>
      <c r="W27" s="100"/>
      <c r="X27" s="100"/>
      <c r="Y27" s="100"/>
    </row>
    <row r="28" spans="1:25" x14ac:dyDescent="0.3">
      <c r="A28" s="20">
        <v>17</v>
      </c>
      <c r="B28" s="103" t="s">
        <v>83</v>
      </c>
      <c r="C28" s="103" t="s">
        <v>24</v>
      </c>
      <c r="D28" s="67">
        <v>48</v>
      </c>
      <c r="E28" s="67">
        <v>69</v>
      </c>
      <c r="F28" s="67">
        <v>54</v>
      </c>
      <c r="G28" s="67">
        <f>+(D28+E28+F28)/3</f>
        <v>57</v>
      </c>
      <c r="H28" s="104">
        <v>44</v>
      </c>
      <c r="I28" s="84" t="s">
        <v>128</v>
      </c>
      <c r="J28" s="105" t="s">
        <v>79</v>
      </c>
      <c r="K28" s="67">
        <v>33</v>
      </c>
      <c r="L28" s="104">
        <v>68</v>
      </c>
      <c r="M28" s="67">
        <v>80</v>
      </c>
      <c r="N28" s="67">
        <v>0</v>
      </c>
      <c r="O28" s="67">
        <v>5</v>
      </c>
      <c r="P28" s="67">
        <v>5</v>
      </c>
      <c r="Q28" s="67">
        <v>0</v>
      </c>
      <c r="R28" s="34">
        <f>SUM(Q28,P28,O28,N28,M28,L28,H28)</f>
        <v>202</v>
      </c>
      <c r="S28" s="99"/>
      <c r="T28" s="99"/>
      <c r="U28" s="99"/>
      <c r="V28" s="99"/>
      <c r="W28" s="99"/>
      <c r="X28" s="99"/>
      <c r="Y28" s="99"/>
    </row>
    <row r="29" spans="1:25" x14ac:dyDescent="0.3">
      <c r="A29" s="20">
        <v>18</v>
      </c>
      <c r="B29" s="111" t="s">
        <v>56</v>
      </c>
      <c r="C29" s="48" t="s">
        <v>22</v>
      </c>
      <c r="D29" s="112">
        <v>39</v>
      </c>
      <c r="E29" s="112">
        <v>32</v>
      </c>
      <c r="F29" s="112">
        <v>41</v>
      </c>
      <c r="G29" s="113">
        <f>+SUM(D29+E29+F29)/3</f>
        <v>37.333333333333336</v>
      </c>
      <c r="H29" s="66">
        <v>64</v>
      </c>
      <c r="I29" s="79" t="s">
        <v>120</v>
      </c>
      <c r="J29" s="105" t="s">
        <v>74</v>
      </c>
      <c r="K29" s="112">
        <v>40</v>
      </c>
      <c r="L29" s="66">
        <v>61</v>
      </c>
      <c r="M29" s="23">
        <v>40</v>
      </c>
      <c r="N29" s="112">
        <v>20</v>
      </c>
      <c r="O29" s="112">
        <v>5</v>
      </c>
      <c r="P29" s="112">
        <v>5</v>
      </c>
      <c r="Q29" s="112">
        <v>0</v>
      </c>
      <c r="R29" s="35">
        <f>+H29+L29+M29+N29+O29+P29+Q29</f>
        <v>195</v>
      </c>
      <c r="S29" s="99"/>
      <c r="T29" s="99"/>
      <c r="U29" s="99"/>
      <c r="V29" s="99"/>
      <c r="W29" s="99"/>
      <c r="X29" s="99"/>
      <c r="Y29" s="97"/>
    </row>
    <row r="30" spans="1:25" x14ac:dyDescent="0.3">
      <c r="A30" s="20">
        <v>19</v>
      </c>
      <c r="B30" s="106" t="s">
        <v>82</v>
      </c>
      <c r="C30" s="106" t="s">
        <v>32</v>
      </c>
      <c r="D30" s="68">
        <v>42</v>
      </c>
      <c r="E30" s="68">
        <v>59</v>
      </c>
      <c r="F30" s="68">
        <v>80</v>
      </c>
      <c r="G30" s="68">
        <v>60</v>
      </c>
      <c r="H30" s="104">
        <v>41</v>
      </c>
      <c r="I30" s="79" t="s">
        <v>129</v>
      </c>
      <c r="J30" s="48" t="s">
        <v>79</v>
      </c>
      <c r="K30" s="68">
        <v>23</v>
      </c>
      <c r="L30" s="104">
        <v>78</v>
      </c>
      <c r="M30" s="67">
        <v>60</v>
      </c>
      <c r="N30" s="68">
        <v>0</v>
      </c>
      <c r="O30" s="68">
        <v>5</v>
      </c>
      <c r="P30" s="68">
        <v>5</v>
      </c>
      <c r="Q30" s="68">
        <v>0</v>
      </c>
      <c r="R30" s="34">
        <f>SUM(Q30,P30,O30,N30,M30,L30,H30)</f>
        <v>189</v>
      </c>
      <c r="S30" s="99"/>
      <c r="T30" s="99"/>
      <c r="U30" s="99"/>
      <c r="V30" s="99"/>
      <c r="W30" s="99"/>
      <c r="X30" s="99"/>
      <c r="Y30" s="97"/>
    </row>
    <row r="31" spans="1:25" x14ac:dyDescent="0.3">
      <c r="A31" s="20">
        <v>20</v>
      </c>
      <c r="B31" s="111" t="s">
        <v>57</v>
      </c>
      <c r="C31" s="48" t="s">
        <v>22</v>
      </c>
      <c r="D31" s="112">
        <v>39</v>
      </c>
      <c r="E31" s="112">
        <v>32</v>
      </c>
      <c r="F31" s="112">
        <v>41</v>
      </c>
      <c r="G31" s="113">
        <f>+SUM(D31+E31+F31)/3</f>
        <v>37.333333333333336</v>
      </c>
      <c r="H31" s="66">
        <v>64</v>
      </c>
      <c r="I31" s="79" t="s">
        <v>130</v>
      </c>
      <c r="J31" s="105" t="s">
        <v>105</v>
      </c>
      <c r="K31" s="62">
        <v>20</v>
      </c>
      <c r="L31" s="66">
        <v>81</v>
      </c>
      <c r="M31" s="23">
        <v>20</v>
      </c>
      <c r="N31" s="62">
        <v>0</v>
      </c>
      <c r="O31" s="62">
        <v>5</v>
      </c>
      <c r="P31" s="62">
        <v>5</v>
      </c>
      <c r="Q31" s="62">
        <v>0</v>
      </c>
      <c r="R31" s="35">
        <f>+H31+L31+M31+N31+O31+P31+Q31</f>
        <v>175</v>
      </c>
      <c r="S31" s="99"/>
      <c r="T31" s="99"/>
      <c r="U31" s="99"/>
      <c r="V31" s="99"/>
      <c r="W31" s="99"/>
      <c r="X31" s="99"/>
      <c r="Y31" s="97"/>
    </row>
    <row r="32" spans="1:25" x14ac:dyDescent="0.3">
      <c r="A32" s="20">
        <v>21</v>
      </c>
      <c r="B32" s="111" t="s">
        <v>58</v>
      </c>
      <c r="C32" s="48" t="s">
        <v>24</v>
      </c>
      <c r="D32" s="62">
        <v>48</v>
      </c>
      <c r="E32" s="62">
        <v>68</v>
      </c>
      <c r="F32" s="62">
        <v>54</v>
      </c>
      <c r="G32" s="113">
        <f>+SUM(D32+E32+F32)/3</f>
        <v>56.666666666666664</v>
      </c>
      <c r="H32" s="66">
        <v>44</v>
      </c>
      <c r="I32" s="79" t="s">
        <v>131</v>
      </c>
      <c r="J32" s="109" t="s">
        <v>104</v>
      </c>
      <c r="K32" s="62">
        <v>77</v>
      </c>
      <c r="L32" s="66">
        <v>24</v>
      </c>
      <c r="M32" s="62">
        <v>60</v>
      </c>
      <c r="N32" s="62">
        <v>0</v>
      </c>
      <c r="O32" s="62">
        <v>5</v>
      </c>
      <c r="P32" s="62">
        <v>5</v>
      </c>
      <c r="Q32" s="62">
        <v>0</v>
      </c>
      <c r="R32" s="35">
        <f>+H32+L32+M32+N32+O32+P32+Q32</f>
        <v>138</v>
      </c>
      <c r="S32" s="99"/>
      <c r="T32" s="99"/>
      <c r="U32" s="99"/>
      <c r="V32" s="99"/>
      <c r="W32" s="99"/>
      <c r="X32" s="99"/>
      <c r="Y32" s="97"/>
    </row>
    <row r="33" spans="1:25" s="30" customFormat="1" x14ac:dyDescent="0.3">
      <c r="A33" s="20">
        <v>22</v>
      </c>
      <c r="B33" s="47" t="s">
        <v>23</v>
      </c>
      <c r="C33" s="48" t="s">
        <v>24</v>
      </c>
      <c r="D33" s="20">
        <v>48</v>
      </c>
      <c r="E33" s="20">
        <v>69</v>
      </c>
      <c r="F33" s="20">
        <v>54</v>
      </c>
      <c r="G33" s="49">
        <f>+(D33+E33+F33)/3</f>
        <v>57</v>
      </c>
      <c r="H33" s="54">
        <v>44</v>
      </c>
      <c r="I33" s="29" t="s">
        <v>128</v>
      </c>
      <c r="J33" s="48" t="s">
        <v>79</v>
      </c>
      <c r="K33" s="20">
        <v>33</v>
      </c>
      <c r="L33" s="54">
        <v>68</v>
      </c>
      <c r="M33" s="33">
        <v>0</v>
      </c>
      <c r="N33" s="20">
        <v>0</v>
      </c>
      <c r="O33" s="20">
        <v>5</v>
      </c>
      <c r="P33" s="20">
        <v>5</v>
      </c>
      <c r="Q33" s="20">
        <v>0</v>
      </c>
      <c r="R33" s="36">
        <f>SUM(H33,L33,M33,N33,O33,P33,Q33)</f>
        <v>122</v>
      </c>
      <c r="S33" s="99"/>
      <c r="T33" s="99"/>
      <c r="U33" s="99"/>
      <c r="V33" s="99"/>
      <c r="W33" s="99"/>
      <c r="X33" s="99"/>
      <c r="Y33" s="101"/>
    </row>
    <row r="34" spans="1:25" x14ac:dyDescent="0.3">
      <c r="A34" s="40"/>
      <c r="B34" s="41"/>
      <c r="C34" s="41"/>
      <c r="D34" s="40"/>
      <c r="E34" s="40"/>
      <c r="F34" s="40"/>
      <c r="G34" s="40"/>
      <c r="H34" s="40"/>
      <c r="I34" s="40"/>
      <c r="J34" s="41"/>
      <c r="K34" s="40"/>
      <c r="L34" s="40"/>
      <c r="M34" s="40"/>
      <c r="N34" s="40"/>
      <c r="O34" s="40"/>
      <c r="P34" s="40"/>
      <c r="Q34" s="40"/>
      <c r="R34" s="42"/>
    </row>
    <row r="35" spans="1:25" x14ac:dyDescent="0.3">
      <c r="A35" s="40"/>
      <c r="B35" s="43"/>
      <c r="C35" s="46"/>
      <c r="D35" s="44"/>
      <c r="E35" s="44"/>
      <c r="F35" s="44"/>
      <c r="G35" s="45"/>
      <c r="H35" s="44"/>
      <c r="I35" s="44"/>
      <c r="J35" s="41"/>
      <c r="K35" s="44"/>
      <c r="L35" s="44"/>
      <c r="M35" s="44"/>
      <c r="N35" s="44"/>
      <c r="O35" s="44"/>
      <c r="P35" s="44"/>
      <c r="Q35" s="44"/>
      <c r="R35" s="44"/>
    </row>
    <row r="36" spans="1:25" x14ac:dyDescent="0.3">
      <c r="A36" s="40"/>
      <c r="B36" s="43"/>
      <c r="C36" s="46"/>
      <c r="D36" s="44"/>
      <c r="E36" s="44"/>
      <c r="F36" s="44"/>
      <c r="G36" s="45"/>
      <c r="H36" s="44"/>
      <c r="I36" s="44"/>
      <c r="J36" s="41"/>
      <c r="K36" s="44"/>
      <c r="L36" s="44"/>
      <c r="M36" s="44"/>
      <c r="N36" s="44"/>
      <c r="O36" s="44"/>
      <c r="P36" s="44"/>
      <c r="Q36" s="44"/>
      <c r="R36" s="44"/>
    </row>
    <row r="37" spans="1:25" s="30" customFormat="1" x14ac:dyDescent="0.3">
      <c r="A37" s="40"/>
      <c r="B37" s="43"/>
      <c r="C37" s="43"/>
      <c r="D37" s="44"/>
      <c r="E37" s="44"/>
      <c r="F37" s="44"/>
      <c r="G37" s="45"/>
      <c r="H37" s="44"/>
      <c r="I37" s="44"/>
      <c r="J37" s="41"/>
      <c r="K37" s="44"/>
      <c r="L37" s="44"/>
      <c r="M37" s="44"/>
      <c r="N37" s="44"/>
      <c r="O37" s="44"/>
      <c r="P37" s="44"/>
      <c r="Q37" s="44"/>
      <c r="R37" s="44"/>
    </row>
    <row r="38" spans="1:25" x14ac:dyDescent="0.3">
      <c r="A38" s="40"/>
      <c r="B38" s="43"/>
      <c r="C38" s="46"/>
      <c r="D38" s="44"/>
      <c r="E38" s="44"/>
      <c r="F38" s="44"/>
      <c r="G38" s="45"/>
      <c r="H38" s="44"/>
      <c r="I38" s="44"/>
      <c r="J38" s="41"/>
      <c r="K38" s="44"/>
      <c r="L38" s="44"/>
      <c r="M38" s="44"/>
      <c r="N38" s="44"/>
      <c r="O38" s="44"/>
      <c r="P38" s="44"/>
      <c r="Q38" s="44"/>
      <c r="R38" s="44"/>
    </row>
    <row r="39" spans="1:25" x14ac:dyDescent="0.3">
      <c r="A39" s="40"/>
      <c r="B39" s="43"/>
      <c r="C39" s="43"/>
      <c r="D39" s="44"/>
      <c r="E39" s="44"/>
      <c r="F39" s="44"/>
      <c r="G39" s="44"/>
      <c r="H39" s="44"/>
      <c r="I39" s="44"/>
      <c r="J39" s="41"/>
      <c r="K39" s="44"/>
      <c r="L39" s="44"/>
      <c r="M39" s="44"/>
      <c r="N39" s="44"/>
      <c r="O39" s="44"/>
      <c r="P39" s="44"/>
      <c r="Q39" s="44"/>
      <c r="R39" s="45"/>
    </row>
  </sheetData>
  <sheetProtection algorithmName="SHA-512" hashValue="mHcdgJY8ti/B7nOGD9Y7SCNb+wkNux/ZyknI4Pmb7k7JXSBlT5mg70hwYw7jKobzZZ6nmBto5V+rf5YRXgSy+A==" saltValue="curOSEHI/xzZP8S//XOpJQ==" spinCount="100000" sheet="1" formatCells="0" formatColumns="0" formatRows="0" insertColumns="0" insertRows="0" insertHyperlinks="0" deleteColumns="0" deleteRows="0" sort="0" autoFilter="0" pivotTables="0"/>
  <sortState ref="A5:S34">
    <sortCondition descending="1" ref="R34"/>
  </sortState>
  <mergeCells count="20">
    <mergeCell ref="Y9:Y10"/>
    <mergeCell ref="X9:X10"/>
    <mergeCell ref="I9:I10"/>
    <mergeCell ref="S9:S10"/>
    <mergeCell ref="T9:T10"/>
    <mergeCell ref="U9:U10"/>
    <mergeCell ref="V9:V10"/>
    <mergeCell ref="W9:W10"/>
    <mergeCell ref="R9:R10"/>
    <mergeCell ref="M9:M10"/>
    <mergeCell ref="N9:N10"/>
    <mergeCell ref="O9:O10"/>
    <mergeCell ref="A27:R27"/>
    <mergeCell ref="P9:P10"/>
    <mergeCell ref="Q9:Q10"/>
    <mergeCell ref="C9:F9"/>
    <mergeCell ref="G9:G10"/>
    <mergeCell ref="J9:J10"/>
    <mergeCell ref="K9:K10"/>
    <mergeCell ref="L9:L10"/>
  </mergeCells>
  <pageMargins left="0.25" right="0.25" top="0.75" bottom="0.75" header="0.3" footer="0.3"/>
  <pageSetup fitToHeight="0" orientation="landscape" r:id="rId1"/>
  <ignoredErrors>
    <ignoredError sqref="R28:R30 R24:R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8:P13"/>
  <sheetViews>
    <sheetView showGridLines="0" workbookViewId="0">
      <selection activeCell="A8" sqref="A8"/>
    </sheetView>
  </sheetViews>
  <sheetFormatPr baseColWidth="10" defaultColWidth="11.44140625" defaultRowHeight="13.8" x14ac:dyDescent="0.3"/>
  <cols>
    <col min="1" max="1" width="3.6640625" style="11" customWidth="1"/>
    <col min="2" max="2" width="11.44140625" style="1"/>
    <col min="3" max="3" width="23.44140625" style="1" customWidth="1"/>
    <col min="4" max="4" width="10.33203125" style="1" customWidth="1"/>
    <col min="5" max="5" width="9.88671875" style="1" customWidth="1"/>
    <col min="6" max="6" width="11.44140625" style="1"/>
    <col min="7" max="7" width="25.44140625" style="1" customWidth="1"/>
    <col min="8" max="8" width="16.44140625" style="1" customWidth="1"/>
    <col min="9" max="9" width="11.44140625" style="1"/>
    <col min="10" max="10" width="11.6640625" style="1" customWidth="1"/>
    <col min="11" max="11" width="14.5546875" style="1" customWidth="1"/>
    <col min="12" max="16384" width="11.44140625" style="1"/>
  </cols>
  <sheetData>
    <row r="8" spans="1:16" ht="23.4" x14ac:dyDescent="0.45">
      <c r="B8" s="118" t="s">
        <v>107</v>
      </c>
    </row>
    <row r="9" spans="1:16" ht="45.75" customHeight="1" x14ac:dyDescent="0.3">
      <c r="A9" s="21" t="s">
        <v>71</v>
      </c>
      <c r="B9" s="21" t="s">
        <v>16</v>
      </c>
      <c r="C9" s="22" t="s">
        <v>15</v>
      </c>
      <c r="D9" s="21" t="s">
        <v>20</v>
      </c>
      <c r="E9" s="22" t="s">
        <v>25</v>
      </c>
      <c r="F9" s="21" t="s">
        <v>5</v>
      </c>
      <c r="G9" s="77" t="s">
        <v>117</v>
      </c>
      <c r="H9" s="21" t="s">
        <v>49</v>
      </c>
      <c r="I9" s="4" t="s">
        <v>4</v>
      </c>
      <c r="J9" s="21" t="s">
        <v>6</v>
      </c>
      <c r="K9" s="21" t="s">
        <v>7</v>
      </c>
      <c r="L9" s="21" t="s">
        <v>8</v>
      </c>
      <c r="M9" s="21" t="s">
        <v>9</v>
      </c>
      <c r="N9" s="21" t="s">
        <v>10</v>
      </c>
      <c r="O9" s="21" t="s">
        <v>11</v>
      </c>
      <c r="P9" s="21" t="s">
        <v>14</v>
      </c>
    </row>
    <row r="10" spans="1:16" ht="24" customHeight="1" x14ac:dyDescent="0.3">
      <c r="A10" s="20">
        <v>1</v>
      </c>
      <c r="B10" s="12" t="s">
        <v>47</v>
      </c>
      <c r="C10" s="9" t="s">
        <v>22</v>
      </c>
      <c r="D10" s="7" t="s">
        <v>0</v>
      </c>
      <c r="E10" s="7">
        <v>39</v>
      </c>
      <c r="F10" s="56">
        <v>262</v>
      </c>
      <c r="G10" s="80" t="s">
        <v>132</v>
      </c>
      <c r="H10" s="17" t="s">
        <v>85</v>
      </c>
      <c r="I10" s="7">
        <v>20</v>
      </c>
      <c r="J10" s="52">
        <v>81</v>
      </c>
      <c r="K10" s="7">
        <v>40</v>
      </c>
      <c r="L10" s="7">
        <v>40</v>
      </c>
      <c r="M10" s="7">
        <v>10</v>
      </c>
      <c r="N10" s="7">
        <v>10</v>
      </c>
      <c r="O10" s="7">
        <v>0</v>
      </c>
      <c r="P10" s="37">
        <f>SUM(F10,J10,K10,L10,M10,N10,O10)</f>
        <v>443</v>
      </c>
    </row>
    <row r="11" spans="1:16" ht="24" customHeight="1" x14ac:dyDescent="0.3">
      <c r="A11" s="20">
        <v>2</v>
      </c>
      <c r="B11" s="13" t="s">
        <v>31</v>
      </c>
      <c r="C11" s="14" t="s">
        <v>32</v>
      </c>
      <c r="D11" s="8" t="s">
        <v>0</v>
      </c>
      <c r="E11" s="8">
        <v>42</v>
      </c>
      <c r="F11" s="53">
        <v>259</v>
      </c>
      <c r="G11" s="55" t="s">
        <v>132</v>
      </c>
      <c r="H11" s="17" t="s">
        <v>85</v>
      </c>
      <c r="I11" s="8">
        <v>27</v>
      </c>
      <c r="J11" s="53">
        <v>74</v>
      </c>
      <c r="K11" s="8">
        <v>40</v>
      </c>
      <c r="L11" s="8">
        <v>40</v>
      </c>
      <c r="M11" s="8">
        <v>10</v>
      </c>
      <c r="N11" s="8">
        <v>10</v>
      </c>
      <c r="O11" s="8">
        <v>0</v>
      </c>
      <c r="P11" s="37">
        <f>SUM(F11,J11,K11,L11,M11,N11,O11)</f>
        <v>433</v>
      </c>
    </row>
    <row r="12" spans="1:16" ht="24" customHeight="1" x14ac:dyDescent="0.3">
      <c r="A12" s="20">
        <v>3</v>
      </c>
      <c r="B12" s="13" t="s">
        <v>84</v>
      </c>
      <c r="C12" s="14" t="s">
        <v>32</v>
      </c>
      <c r="D12" s="8" t="s">
        <v>0</v>
      </c>
      <c r="E12" s="8">
        <v>42</v>
      </c>
      <c r="F12" s="53">
        <v>259</v>
      </c>
      <c r="G12" s="81" t="s">
        <v>133</v>
      </c>
      <c r="H12" s="18" t="s">
        <v>85</v>
      </c>
      <c r="I12" s="8">
        <v>27</v>
      </c>
      <c r="J12" s="53">
        <v>74</v>
      </c>
      <c r="K12" s="8">
        <v>40</v>
      </c>
      <c r="L12" s="8">
        <v>40</v>
      </c>
      <c r="M12" s="8">
        <v>10</v>
      </c>
      <c r="N12" s="8">
        <v>10</v>
      </c>
      <c r="O12" s="8">
        <v>0</v>
      </c>
      <c r="P12" s="37">
        <f>SUM(O12,N12,M12,L12,K12,J12,F12)</f>
        <v>433</v>
      </c>
    </row>
    <row r="13" spans="1:16" ht="24" customHeight="1" x14ac:dyDescent="0.3">
      <c r="A13" s="20">
        <v>4</v>
      </c>
      <c r="B13" s="13" t="s">
        <v>38</v>
      </c>
      <c r="C13" s="14" t="s">
        <v>32</v>
      </c>
      <c r="D13" s="8" t="s">
        <v>0</v>
      </c>
      <c r="E13" s="8">
        <v>42</v>
      </c>
      <c r="F13" s="53">
        <v>259</v>
      </c>
      <c r="G13" s="81" t="s">
        <v>133</v>
      </c>
      <c r="H13" s="82" t="s">
        <v>85</v>
      </c>
      <c r="I13" s="8">
        <v>27</v>
      </c>
      <c r="J13" s="53">
        <v>74</v>
      </c>
      <c r="K13" s="8">
        <v>40</v>
      </c>
      <c r="L13" s="8">
        <v>0</v>
      </c>
      <c r="M13" s="8">
        <v>10</v>
      </c>
      <c r="N13" s="8">
        <v>10</v>
      </c>
      <c r="O13" s="8">
        <v>0</v>
      </c>
      <c r="P13" s="37">
        <f>SUM(F13,J13,K13,L13,M13,N13,O13)</f>
        <v>393</v>
      </c>
    </row>
  </sheetData>
  <sheetProtection algorithmName="SHA-512" hashValue="cCOD8ZYDpSQfpW+vdNunf10OnHqZs3b9ThJGVt8OTsew0un+gn/3/NQ2lSOvXHWDS2/z/ndU3AYqpeuQjr7Viw==" saltValue="UkWEheY2sVaJ7aezGLq3lA==" spinCount="100000" sheet="1" formatCells="0" formatColumns="0" formatRows="0" insertColumns="0" insertRows="0" insertHyperlinks="0" deleteColumns="0" deleteRows="0" sort="0" autoFilter="0" pivotTables="0"/>
  <sortState ref="A4:P9">
    <sortCondition descending="1" ref="P9"/>
  </sortState>
  <pageMargins left="0.25" right="0.25" top="0.75" bottom="0.75" header="0.3" footer="0.3"/>
  <pageSetup scale="69" fitToHeight="0" orientation="landscape" r:id="rId1"/>
  <ignoredErrors>
    <ignoredError sqref="P1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7:FB42"/>
  <sheetViews>
    <sheetView showGridLines="0" workbookViewId="0">
      <selection activeCell="C7" sqref="C7"/>
    </sheetView>
  </sheetViews>
  <sheetFormatPr baseColWidth="10" defaultColWidth="11.44140625" defaultRowHeight="13.8" x14ac:dyDescent="0.3"/>
  <cols>
    <col min="1" max="1" width="4.33203125" style="11" customWidth="1"/>
    <col min="2" max="2" width="11.44140625" style="32"/>
    <col min="3" max="3" width="34.5546875" style="32" customWidth="1"/>
    <col min="4" max="5" width="10.109375" style="11" customWidth="1"/>
    <col min="6" max="6" width="9.44140625" style="11" customWidth="1"/>
    <col min="7" max="7" width="10" style="64" customWidth="1"/>
    <col min="8" max="8" width="26.109375" style="32" customWidth="1"/>
    <col min="9" max="10" width="11.44140625" style="11"/>
    <col min="11" max="11" width="14.109375" style="11" customWidth="1"/>
    <col min="12" max="12" width="10.6640625" style="11" customWidth="1"/>
    <col min="13" max="13" width="11" style="11" customWidth="1"/>
    <col min="14" max="14" width="11.44140625" style="11" customWidth="1"/>
    <col min="15" max="15" width="9.88671875" style="11" customWidth="1"/>
    <col min="16" max="16" width="12.109375" style="11" customWidth="1"/>
    <col min="17" max="17" width="9" style="11" customWidth="1"/>
    <col min="18" max="18" width="11.44140625" style="11"/>
    <col min="19" max="131" width="11.44140625" style="72"/>
    <col min="132" max="16384" width="11.44140625" style="32"/>
  </cols>
  <sheetData>
    <row r="7" spans="1:158" x14ac:dyDescent="0.3"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</row>
    <row r="8" spans="1:158" ht="23.4" x14ac:dyDescent="0.3">
      <c r="B8" s="119" t="s">
        <v>108</v>
      </c>
      <c r="E8" s="3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</row>
    <row r="9" spans="1:158" s="31" customFormat="1" ht="53.25" customHeight="1" x14ac:dyDescent="0.3">
      <c r="A9" s="22" t="s">
        <v>71</v>
      </c>
      <c r="B9" s="22" t="s">
        <v>16</v>
      </c>
      <c r="C9" s="22" t="s">
        <v>15</v>
      </c>
      <c r="D9" s="22" t="s">
        <v>20</v>
      </c>
      <c r="E9" s="22" t="s">
        <v>28</v>
      </c>
      <c r="F9" s="22" t="s">
        <v>5</v>
      </c>
      <c r="G9" s="22" t="s">
        <v>112</v>
      </c>
      <c r="H9" s="22" t="s">
        <v>27</v>
      </c>
      <c r="I9" s="22" t="s">
        <v>17</v>
      </c>
      <c r="J9" s="22" t="s">
        <v>6</v>
      </c>
      <c r="K9" s="22" t="s">
        <v>7</v>
      </c>
      <c r="L9" s="22" t="s">
        <v>8</v>
      </c>
      <c r="M9" s="22" t="s">
        <v>9</v>
      </c>
      <c r="N9" s="22" t="s">
        <v>10</v>
      </c>
      <c r="O9" s="22" t="s">
        <v>11</v>
      </c>
      <c r="P9" s="22" t="s">
        <v>12</v>
      </c>
      <c r="Q9" s="22" t="s">
        <v>13</v>
      </c>
      <c r="R9" s="69" t="s">
        <v>14</v>
      </c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</row>
    <row r="10" spans="1:158" s="29" customFormat="1" x14ac:dyDescent="0.3">
      <c r="A10" s="20">
        <v>1</v>
      </c>
      <c r="B10" s="24" t="s">
        <v>59</v>
      </c>
      <c r="C10" s="24" t="s">
        <v>70</v>
      </c>
      <c r="D10" s="19" t="s">
        <v>26</v>
      </c>
      <c r="E10" s="19">
        <v>47</v>
      </c>
      <c r="F10" s="54">
        <f>300-E10+1</f>
        <v>254</v>
      </c>
      <c r="G10" s="19" t="s">
        <v>111</v>
      </c>
      <c r="H10" s="47" t="s">
        <v>113</v>
      </c>
      <c r="I10" s="19">
        <v>47</v>
      </c>
      <c r="J10" s="54">
        <f>100-I10+1</f>
        <v>54</v>
      </c>
      <c r="K10" s="19">
        <v>40</v>
      </c>
      <c r="L10" s="19">
        <v>40</v>
      </c>
      <c r="M10" s="19">
        <v>0</v>
      </c>
      <c r="N10" s="19">
        <v>10</v>
      </c>
      <c r="O10" s="19">
        <v>0</v>
      </c>
      <c r="P10" s="19">
        <v>0</v>
      </c>
      <c r="Q10" s="19">
        <v>6</v>
      </c>
      <c r="R10" s="70">
        <f>+F10+J10+K10+L10+M10+N10+O10+P10+Q10</f>
        <v>404</v>
      </c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</row>
    <row r="11" spans="1:158" s="29" customFormat="1" x14ac:dyDescent="0.3">
      <c r="A11" s="20">
        <v>2</v>
      </c>
      <c r="B11" s="16" t="s">
        <v>39</v>
      </c>
      <c r="C11" s="57" t="s">
        <v>40</v>
      </c>
      <c r="D11" s="20" t="s">
        <v>26</v>
      </c>
      <c r="E11" s="20">
        <v>31</v>
      </c>
      <c r="F11" s="54">
        <v>270</v>
      </c>
      <c r="G11" s="19" t="s">
        <v>111</v>
      </c>
      <c r="H11" s="48" t="s">
        <v>114</v>
      </c>
      <c r="I11" s="20">
        <v>31</v>
      </c>
      <c r="J11" s="54">
        <v>70</v>
      </c>
      <c r="K11" s="20">
        <v>30</v>
      </c>
      <c r="L11" s="20">
        <v>0</v>
      </c>
      <c r="M11" s="20">
        <v>10</v>
      </c>
      <c r="N11" s="20">
        <v>10</v>
      </c>
      <c r="O11" s="20">
        <v>0</v>
      </c>
      <c r="P11" s="20">
        <v>0</v>
      </c>
      <c r="Q11" s="20">
        <v>6</v>
      </c>
      <c r="R11" s="70">
        <f>SUM(F11,J11,K11,L11,M11,N11,O11,P11,Q11)</f>
        <v>396</v>
      </c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</row>
    <row r="12" spans="1:158" s="16" customFormat="1" x14ac:dyDescent="0.3">
      <c r="A12" s="20">
        <v>3</v>
      </c>
      <c r="B12" s="58" t="s">
        <v>60</v>
      </c>
      <c r="C12" s="27" t="s">
        <v>89</v>
      </c>
      <c r="D12" s="19" t="s">
        <v>26</v>
      </c>
      <c r="E12" s="19">
        <v>56</v>
      </c>
      <c r="F12" s="54">
        <v>245</v>
      </c>
      <c r="G12" s="19" t="s">
        <v>111</v>
      </c>
      <c r="H12" s="48" t="s">
        <v>115</v>
      </c>
      <c r="I12" s="19">
        <v>56</v>
      </c>
      <c r="J12" s="54">
        <v>45</v>
      </c>
      <c r="K12" s="19">
        <v>40</v>
      </c>
      <c r="L12" s="19">
        <v>40</v>
      </c>
      <c r="M12" s="19">
        <v>0</v>
      </c>
      <c r="N12" s="19">
        <v>10</v>
      </c>
      <c r="O12" s="19">
        <v>0</v>
      </c>
      <c r="P12" s="19">
        <v>3</v>
      </c>
      <c r="Q12" s="19">
        <v>6</v>
      </c>
      <c r="R12" s="70">
        <f>+F12+J12+K12+L12+M12+N12+O12+P12+Q12</f>
        <v>389</v>
      </c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</row>
    <row r="13" spans="1:158" s="29" customFormat="1" x14ac:dyDescent="0.3">
      <c r="A13" s="20">
        <v>4</v>
      </c>
      <c r="B13" s="58" t="s">
        <v>61</v>
      </c>
      <c r="C13" s="27" t="s">
        <v>89</v>
      </c>
      <c r="D13" s="19" t="s">
        <v>26</v>
      </c>
      <c r="E13" s="19">
        <v>56</v>
      </c>
      <c r="F13" s="54">
        <v>245</v>
      </c>
      <c r="G13" s="19" t="s">
        <v>111</v>
      </c>
      <c r="H13" s="48" t="s">
        <v>115</v>
      </c>
      <c r="I13" s="19">
        <v>56</v>
      </c>
      <c r="J13" s="54">
        <v>45</v>
      </c>
      <c r="K13" s="19">
        <v>30</v>
      </c>
      <c r="L13" s="19">
        <v>40</v>
      </c>
      <c r="M13" s="19">
        <v>0</v>
      </c>
      <c r="N13" s="19">
        <v>10</v>
      </c>
      <c r="O13" s="19">
        <v>0</v>
      </c>
      <c r="P13" s="19">
        <v>0</v>
      </c>
      <c r="Q13" s="19">
        <v>3</v>
      </c>
      <c r="R13" s="70">
        <f>+F13+J13+K13+L13+M13+N13+O13+P13+Q13</f>
        <v>373</v>
      </c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</row>
    <row r="14" spans="1:158" s="29" customFormat="1" x14ac:dyDescent="0.3">
      <c r="A14" s="20">
        <v>5</v>
      </c>
      <c r="B14" s="59" t="s">
        <v>88</v>
      </c>
      <c r="C14" s="27" t="s">
        <v>89</v>
      </c>
      <c r="D14" s="23" t="s">
        <v>26</v>
      </c>
      <c r="E14" s="23">
        <v>56</v>
      </c>
      <c r="F14" s="66">
        <v>245</v>
      </c>
      <c r="G14" s="19" t="s">
        <v>111</v>
      </c>
      <c r="H14" s="48" t="s">
        <v>116</v>
      </c>
      <c r="I14" s="23">
        <v>56</v>
      </c>
      <c r="J14" s="66">
        <v>45</v>
      </c>
      <c r="K14" s="67">
        <v>40</v>
      </c>
      <c r="L14" s="67">
        <v>0</v>
      </c>
      <c r="M14" s="67">
        <v>0</v>
      </c>
      <c r="N14" s="67">
        <v>10</v>
      </c>
      <c r="O14" s="67">
        <v>0</v>
      </c>
      <c r="P14" s="67">
        <v>0</v>
      </c>
      <c r="Q14" s="67">
        <v>6</v>
      </c>
      <c r="R14" s="71">
        <f>SUM(F14,J14,K14,L14,M14,N14,O14,P14,Q14)</f>
        <v>346</v>
      </c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</row>
    <row r="15" spans="1:158" s="29" customFormat="1" x14ac:dyDescent="0.3">
      <c r="A15" s="20">
        <v>6</v>
      </c>
      <c r="B15" s="24" t="s">
        <v>62</v>
      </c>
      <c r="C15" s="24" t="s">
        <v>63</v>
      </c>
      <c r="D15" s="19" t="s">
        <v>26</v>
      </c>
      <c r="E15" s="19">
        <v>65</v>
      </c>
      <c r="F15" s="54">
        <v>236</v>
      </c>
      <c r="G15" s="19" t="s">
        <v>111</v>
      </c>
      <c r="H15" s="47" t="s">
        <v>113</v>
      </c>
      <c r="I15" s="19">
        <v>65</v>
      </c>
      <c r="J15" s="54">
        <v>36</v>
      </c>
      <c r="K15" s="19">
        <v>40</v>
      </c>
      <c r="L15" s="19">
        <v>0</v>
      </c>
      <c r="M15" s="19">
        <v>10</v>
      </c>
      <c r="N15" s="19">
        <v>10</v>
      </c>
      <c r="O15" s="19">
        <v>0</v>
      </c>
      <c r="P15" s="19">
        <v>0</v>
      </c>
      <c r="Q15" s="19">
        <v>3</v>
      </c>
      <c r="R15" s="70">
        <f>+F15+J15+K15+L15+M15+N15+O15+P15+Q15</f>
        <v>335</v>
      </c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</row>
    <row r="16" spans="1:158" s="29" customFormat="1" x14ac:dyDescent="0.3">
      <c r="A16" s="20">
        <v>7</v>
      </c>
      <c r="B16" s="16" t="s">
        <v>29</v>
      </c>
      <c r="C16" s="16" t="s">
        <v>30</v>
      </c>
      <c r="D16" s="20" t="s">
        <v>1</v>
      </c>
      <c r="E16" s="20">
        <v>145</v>
      </c>
      <c r="F16" s="54">
        <v>156</v>
      </c>
      <c r="G16" s="19" t="s">
        <v>111</v>
      </c>
      <c r="H16" s="47" t="s">
        <v>113</v>
      </c>
      <c r="I16" s="20">
        <v>11</v>
      </c>
      <c r="J16" s="54">
        <v>90</v>
      </c>
      <c r="K16" s="33">
        <v>40</v>
      </c>
      <c r="L16" s="20">
        <v>40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70">
        <f>SUM(F16,J16,K16,L16,M16,N16,O16,P16,Q16)</f>
        <v>326</v>
      </c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</row>
    <row r="17" spans="1:158" s="29" customFormat="1" ht="13.5" customHeight="1" x14ac:dyDescent="0.3">
      <c r="A17" s="20">
        <v>8</v>
      </c>
      <c r="B17" s="59" t="s">
        <v>92</v>
      </c>
      <c r="C17" s="27" t="s">
        <v>93</v>
      </c>
      <c r="D17" s="23" t="s">
        <v>0</v>
      </c>
      <c r="E17" s="23">
        <v>137</v>
      </c>
      <c r="F17" s="66">
        <v>164</v>
      </c>
      <c r="G17" s="65" t="s">
        <v>0</v>
      </c>
      <c r="H17" s="39" t="s">
        <v>114</v>
      </c>
      <c r="I17" s="23">
        <v>61</v>
      </c>
      <c r="J17" s="66">
        <v>40</v>
      </c>
      <c r="K17" s="67">
        <v>40</v>
      </c>
      <c r="L17" s="67">
        <v>20</v>
      </c>
      <c r="M17" s="67">
        <v>0</v>
      </c>
      <c r="N17" s="67">
        <v>10</v>
      </c>
      <c r="O17" s="67">
        <v>0</v>
      </c>
      <c r="P17" s="67">
        <v>0</v>
      </c>
      <c r="Q17" s="67">
        <v>3</v>
      </c>
      <c r="R17" s="71">
        <f>SUM(F17,J17,K17,L17,M17,N17,O17,P17,Q17)</f>
        <v>277</v>
      </c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</row>
    <row r="18" spans="1:158" s="29" customFormat="1" x14ac:dyDescent="0.3">
      <c r="A18" s="20">
        <v>9</v>
      </c>
      <c r="B18" s="59" t="s">
        <v>94</v>
      </c>
      <c r="C18" s="27" t="s">
        <v>95</v>
      </c>
      <c r="D18" s="23" t="s">
        <v>1</v>
      </c>
      <c r="E18" s="23">
        <v>119</v>
      </c>
      <c r="F18" s="66">
        <v>182</v>
      </c>
      <c r="G18" s="65" t="s">
        <v>0</v>
      </c>
      <c r="H18" s="39" t="s">
        <v>85</v>
      </c>
      <c r="I18" s="23">
        <v>227</v>
      </c>
      <c r="J18" s="66">
        <v>0</v>
      </c>
      <c r="K18" s="67">
        <v>20</v>
      </c>
      <c r="L18" s="67">
        <v>40</v>
      </c>
      <c r="M18" s="67">
        <v>10</v>
      </c>
      <c r="N18" s="67">
        <v>10</v>
      </c>
      <c r="O18" s="67">
        <v>0</v>
      </c>
      <c r="P18" s="67">
        <v>0</v>
      </c>
      <c r="Q18" s="67">
        <v>0</v>
      </c>
      <c r="R18" s="71">
        <f>SUM(F18,J18,K18,L18,M18,N18,O18,P18,Q18)</f>
        <v>262</v>
      </c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</row>
    <row r="19" spans="1:158" s="29" customFormat="1" x14ac:dyDescent="0.3">
      <c r="A19" s="20">
        <v>10</v>
      </c>
      <c r="B19" s="58" t="s">
        <v>64</v>
      </c>
      <c r="C19" s="24" t="s">
        <v>65</v>
      </c>
      <c r="D19" s="33" t="s">
        <v>0</v>
      </c>
      <c r="E19" s="33">
        <v>116</v>
      </c>
      <c r="F19" s="54">
        <v>185</v>
      </c>
      <c r="G19" s="65" t="s">
        <v>0</v>
      </c>
      <c r="H19" s="39" t="s">
        <v>85</v>
      </c>
      <c r="I19" s="33">
        <v>69</v>
      </c>
      <c r="J19" s="54">
        <v>32</v>
      </c>
      <c r="K19" s="33">
        <v>40</v>
      </c>
      <c r="L19" s="19">
        <v>0</v>
      </c>
      <c r="M19" s="19">
        <v>0</v>
      </c>
      <c r="N19" s="19">
        <v>10</v>
      </c>
      <c r="O19" s="19">
        <v>0</v>
      </c>
      <c r="P19" s="33">
        <v>3</v>
      </c>
      <c r="Q19" s="19">
        <v>3</v>
      </c>
      <c r="R19" s="70">
        <f>+F19+J19+K19+L19+M19+N19+O19+P19+Q19</f>
        <v>273</v>
      </c>
      <c r="S19" s="78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</row>
    <row r="20" spans="1:158" s="29" customFormat="1" x14ac:dyDescent="0.3">
      <c r="A20" s="20">
        <v>11</v>
      </c>
      <c r="B20" s="60" t="s">
        <v>96</v>
      </c>
      <c r="C20" s="61" t="s">
        <v>34</v>
      </c>
      <c r="D20" s="23" t="s">
        <v>2</v>
      </c>
      <c r="E20" s="23">
        <v>151</v>
      </c>
      <c r="F20" s="66">
        <v>150</v>
      </c>
      <c r="G20" s="20" t="s">
        <v>111</v>
      </c>
      <c r="H20" s="48" t="s">
        <v>115</v>
      </c>
      <c r="I20" s="23">
        <v>46</v>
      </c>
      <c r="J20" s="66">
        <v>55</v>
      </c>
      <c r="K20" s="67">
        <v>40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6</v>
      </c>
      <c r="R20" s="71">
        <f>SUM(F20,J20,K20,L20,M20,N20,O20,P20,Q20)</f>
        <v>251</v>
      </c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</row>
    <row r="21" spans="1:158" s="29" customFormat="1" x14ac:dyDescent="0.3">
      <c r="A21" s="20">
        <v>12</v>
      </c>
      <c r="B21" s="60" t="s">
        <v>99</v>
      </c>
      <c r="C21" s="61" t="s">
        <v>30</v>
      </c>
      <c r="D21" s="23" t="s">
        <v>0</v>
      </c>
      <c r="E21" s="23">
        <v>193</v>
      </c>
      <c r="F21" s="66">
        <v>108</v>
      </c>
      <c r="G21" s="65" t="s">
        <v>111</v>
      </c>
      <c r="H21" s="39" t="s">
        <v>105</v>
      </c>
      <c r="I21" s="23">
        <v>3</v>
      </c>
      <c r="J21" s="66">
        <v>98</v>
      </c>
      <c r="K21" s="67">
        <v>20</v>
      </c>
      <c r="L21" s="68">
        <v>0</v>
      </c>
      <c r="M21" s="68">
        <v>0</v>
      </c>
      <c r="N21" s="68">
        <v>0</v>
      </c>
      <c r="O21" s="68">
        <v>0</v>
      </c>
      <c r="P21" s="68">
        <v>6</v>
      </c>
      <c r="Q21" s="68">
        <v>3</v>
      </c>
      <c r="R21" s="71">
        <f>SUM(F21,J21,K21,L21,M21,N21,O21,P21,Q21)</f>
        <v>235</v>
      </c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</row>
    <row r="22" spans="1:158" s="29" customFormat="1" x14ac:dyDescent="0.3">
      <c r="A22" s="20">
        <v>13</v>
      </c>
      <c r="B22" s="58" t="s">
        <v>66</v>
      </c>
      <c r="C22" s="61" t="s">
        <v>30</v>
      </c>
      <c r="D22" s="19" t="s">
        <v>67</v>
      </c>
      <c r="E22" s="19">
        <v>145</v>
      </c>
      <c r="F22" s="54">
        <v>156</v>
      </c>
      <c r="G22" s="65" t="s">
        <v>0</v>
      </c>
      <c r="H22" s="39" t="s">
        <v>105</v>
      </c>
      <c r="I22" s="19">
        <v>148</v>
      </c>
      <c r="J22" s="54">
        <v>0</v>
      </c>
      <c r="K22" s="19">
        <v>30</v>
      </c>
      <c r="L22" s="19">
        <v>40</v>
      </c>
      <c r="M22" s="19">
        <v>0</v>
      </c>
      <c r="N22" s="19">
        <v>0</v>
      </c>
      <c r="O22" s="19">
        <v>0</v>
      </c>
      <c r="P22" s="19">
        <v>0</v>
      </c>
      <c r="Q22" s="19">
        <v>3</v>
      </c>
      <c r="R22" s="70">
        <f>+F22+J22+K22+L22+M22+N22+O22+P22+Q22</f>
        <v>229</v>
      </c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</row>
    <row r="23" spans="1:158" s="29" customFormat="1" x14ac:dyDescent="0.3">
      <c r="A23" s="20">
        <v>14</v>
      </c>
      <c r="B23" s="60" t="s">
        <v>97</v>
      </c>
      <c r="C23" s="61" t="s">
        <v>37</v>
      </c>
      <c r="D23" s="62" t="s">
        <v>0</v>
      </c>
      <c r="E23" s="62">
        <v>159</v>
      </c>
      <c r="F23" s="66">
        <v>142</v>
      </c>
      <c r="G23" s="65" t="s">
        <v>0</v>
      </c>
      <c r="H23" s="39" t="s">
        <v>114</v>
      </c>
      <c r="I23" s="62">
        <v>240</v>
      </c>
      <c r="J23" s="66">
        <v>0</v>
      </c>
      <c r="K23" s="68">
        <v>40</v>
      </c>
      <c r="L23" s="68">
        <v>40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71">
        <f>SUM(F23,J23,K23,L23,M23,N23,O23,P23,Q23)</f>
        <v>222</v>
      </c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</row>
    <row r="24" spans="1:158" s="29" customFormat="1" x14ac:dyDescent="0.3">
      <c r="A24" s="20">
        <v>15</v>
      </c>
      <c r="B24" s="16" t="s">
        <v>41</v>
      </c>
      <c r="C24" s="63" t="s">
        <v>42</v>
      </c>
      <c r="D24" s="20" t="s">
        <v>2</v>
      </c>
      <c r="E24" s="20">
        <v>151</v>
      </c>
      <c r="F24" s="54">
        <v>150</v>
      </c>
      <c r="G24" s="65" t="s">
        <v>0</v>
      </c>
      <c r="H24" s="39" t="s">
        <v>105</v>
      </c>
      <c r="I24" s="20">
        <v>500</v>
      </c>
      <c r="J24" s="54">
        <v>0</v>
      </c>
      <c r="K24" s="20">
        <v>30</v>
      </c>
      <c r="L24" s="20">
        <v>0</v>
      </c>
      <c r="M24" s="20">
        <v>0</v>
      </c>
      <c r="N24" s="20">
        <v>10</v>
      </c>
      <c r="O24" s="20">
        <v>0</v>
      </c>
      <c r="P24" s="20">
        <v>0</v>
      </c>
      <c r="Q24" s="20">
        <v>0</v>
      </c>
      <c r="R24" s="70">
        <f>SUM(F24,J24,K24,L24,M24,N24,O24,P24,Q24)</f>
        <v>190</v>
      </c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</row>
    <row r="25" spans="1:158" s="29" customFormat="1" x14ac:dyDescent="0.3">
      <c r="A25" s="20">
        <v>16</v>
      </c>
      <c r="B25" s="60" t="s">
        <v>98</v>
      </c>
      <c r="C25" s="61" t="s">
        <v>30</v>
      </c>
      <c r="D25" s="62" t="s">
        <v>0</v>
      </c>
      <c r="E25" s="62">
        <v>193</v>
      </c>
      <c r="F25" s="66">
        <v>108</v>
      </c>
      <c r="G25" s="65" t="s">
        <v>0</v>
      </c>
      <c r="H25" s="39" t="s">
        <v>74</v>
      </c>
      <c r="I25" s="62">
        <v>217</v>
      </c>
      <c r="J25" s="66">
        <v>0</v>
      </c>
      <c r="K25" s="68">
        <v>40</v>
      </c>
      <c r="L25" s="68">
        <v>0</v>
      </c>
      <c r="M25" s="68">
        <v>0</v>
      </c>
      <c r="N25" s="68">
        <v>0</v>
      </c>
      <c r="O25" s="68">
        <v>0</v>
      </c>
      <c r="P25" s="68">
        <v>0</v>
      </c>
      <c r="Q25" s="68">
        <v>0</v>
      </c>
      <c r="R25" s="71">
        <f>SUM(F25,J25,K25,L25,M25,N25,O25,P25,Q25)</f>
        <v>148</v>
      </c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</row>
    <row r="26" spans="1:158" s="29" customFormat="1" x14ac:dyDescent="0.3">
      <c r="A26" s="20">
        <v>17</v>
      </c>
      <c r="B26" s="58" t="s">
        <v>68</v>
      </c>
      <c r="C26" s="24" t="s">
        <v>69</v>
      </c>
      <c r="D26" s="19" t="s">
        <v>0</v>
      </c>
      <c r="E26" s="19">
        <v>204</v>
      </c>
      <c r="F26" s="54">
        <v>97</v>
      </c>
      <c r="G26" s="65" t="s">
        <v>0</v>
      </c>
      <c r="H26" s="39" t="s">
        <v>79</v>
      </c>
      <c r="I26" s="19">
        <v>222</v>
      </c>
      <c r="J26" s="54">
        <v>0</v>
      </c>
      <c r="K26" s="19">
        <v>20</v>
      </c>
      <c r="L26" s="19">
        <v>0</v>
      </c>
      <c r="M26" s="19">
        <v>0</v>
      </c>
      <c r="N26" s="19">
        <v>10</v>
      </c>
      <c r="O26" s="19">
        <v>0</v>
      </c>
      <c r="P26" s="19">
        <v>0</v>
      </c>
      <c r="Q26" s="19">
        <v>6</v>
      </c>
      <c r="R26" s="70">
        <f>+F26+J26+K26+L26+M26+N26+O26+P26+Q26</f>
        <v>133</v>
      </c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</row>
    <row r="27" spans="1:158" s="28" customFormat="1" ht="14.4" x14ac:dyDescent="0.3">
      <c r="A27" s="120" t="s">
        <v>134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00"/>
      <c r="T27" s="100"/>
      <c r="U27" s="100"/>
      <c r="V27" s="100"/>
      <c r="W27" s="100"/>
      <c r="X27" s="100"/>
      <c r="Y27" s="100"/>
    </row>
    <row r="28" spans="1:158" x14ac:dyDescent="0.3">
      <c r="A28" s="20">
        <v>18</v>
      </c>
      <c r="B28" s="116" t="s">
        <v>90</v>
      </c>
      <c r="C28" s="57" t="s">
        <v>91</v>
      </c>
      <c r="D28" s="67" t="s">
        <v>0</v>
      </c>
      <c r="E28" s="67">
        <v>82</v>
      </c>
      <c r="F28" s="104">
        <v>219</v>
      </c>
      <c r="G28" s="33" t="s">
        <v>0</v>
      </c>
      <c r="H28" s="105" t="s">
        <v>79</v>
      </c>
      <c r="I28" s="67">
        <v>77</v>
      </c>
      <c r="J28" s="104">
        <v>24</v>
      </c>
      <c r="K28" s="67">
        <v>10</v>
      </c>
      <c r="L28" s="67">
        <v>0</v>
      </c>
      <c r="M28" s="67">
        <v>10</v>
      </c>
      <c r="N28" s="67">
        <v>10</v>
      </c>
      <c r="O28" s="67">
        <v>0</v>
      </c>
      <c r="P28" s="67">
        <v>0</v>
      </c>
      <c r="Q28" s="67">
        <v>6</v>
      </c>
      <c r="R28" s="117">
        <f>SUM(F28,J28,K28,L28,M28,N28,O28,P28,Q28)</f>
        <v>279</v>
      </c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</row>
    <row r="29" spans="1:158" x14ac:dyDescent="0.3">
      <c r="A29" s="20">
        <v>19</v>
      </c>
      <c r="B29" s="16" t="s">
        <v>48</v>
      </c>
      <c r="C29" s="57" t="s">
        <v>46</v>
      </c>
      <c r="D29" s="20" t="s">
        <v>2</v>
      </c>
      <c r="E29" s="20">
        <v>201</v>
      </c>
      <c r="F29" s="54">
        <v>100</v>
      </c>
      <c r="G29" s="33" t="s">
        <v>111</v>
      </c>
      <c r="H29" s="105" t="s">
        <v>85</v>
      </c>
      <c r="I29" s="20">
        <v>221</v>
      </c>
      <c r="J29" s="54">
        <v>0</v>
      </c>
      <c r="K29" s="20">
        <v>30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6</v>
      </c>
      <c r="R29" s="70">
        <f>+F29+J29+K29+L29+M29+N29+O29+P29+Q29</f>
        <v>136</v>
      </c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</row>
    <row r="30" spans="1:158" x14ac:dyDescent="0.3">
      <c r="A30" s="20">
        <v>20</v>
      </c>
      <c r="B30" s="116" t="s">
        <v>86</v>
      </c>
      <c r="C30" s="57" t="s">
        <v>87</v>
      </c>
      <c r="D30" s="67" t="s">
        <v>1</v>
      </c>
      <c r="E30" s="67">
        <v>41</v>
      </c>
      <c r="F30" s="104">
        <v>260</v>
      </c>
      <c r="G30" s="19" t="s">
        <v>111</v>
      </c>
      <c r="H30" s="105" t="s">
        <v>105</v>
      </c>
      <c r="I30" s="67">
        <v>62</v>
      </c>
      <c r="J30" s="104">
        <v>39</v>
      </c>
      <c r="K30" s="67">
        <v>40</v>
      </c>
      <c r="L30" s="67">
        <v>0</v>
      </c>
      <c r="M30" s="67">
        <v>0</v>
      </c>
      <c r="N30" s="67">
        <v>10</v>
      </c>
      <c r="O30" s="67">
        <v>0</v>
      </c>
      <c r="P30" s="67">
        <v>0</v>
      </c>
      <c r="Q30" s="67">
        <v>0</v>
      </c>
      <c r="R30" s="117">
        <f>SUM(F30,J30,K30,L30,M30,N30,O30,P30,Q30)</f>
        <v>349</v>
      </c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</row>
    <row r="31" spans="1:158" x14ac:dyDescent="0.3"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</row>
    <row r="32" spans="1:158" x14ac:dyDescent="0.3"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</row>
    <row r="33" spans="132:158" x14ac:dyDescent="0.3"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</row>
    <row r="34" spans="132:158" x14ac:dyDescent="0.3"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</row>
    <row r="35" spans="132:158" x14ac:dyDescent="0.3"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</row>
    <row r="36" spans="132:158" x14ac:dyDescent="0.3"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</row>
    <row r="37" spans="132:158" x14ac:dyDescent="0.3"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</row>
    <row r="38" spans="132:158" x14ac:dyDescent="0.3">
      <c r="EB38" s="72"/>
      <c r="EC38" s="72"/>
      <c r="ED38" s="72"/>
      <c r="EE38" s="72"/>
      <c r="EF38" s="72"/>
      <c r="EG38" s="72"/>
      <c r="EH38" s="72"/>
      <c r="EI38" s="72"/>
      <c r="EJ38" s="72"/>
      <c r="EK38" s="72"/>
      <c r="EL38" s="72"/>
      <c r="EM38" s="72"/>
      <c r="EN38" s="72"/>
      <c r="EO38" s="72"/>
      <c r="EP38" s="72"/>
      <c r="EQ38" s="72"/>
      <c r="ER38" s="72"/>
      <c r="ES38" s="72"/>
      <c r="ET38" s="72"/>
      <c r="EU38" s="72"/>
      <c r="EV38" s="72"/>
      <c r="EW38" s="72"/>
      <c r="EX38" s="72"/>
      <c r="EY38" s="72"/>
      <c r="EZ38" s="72"/>
      <c r="FA38" s="72"/>
      <c r="FB38" s="72"/>
    </row>
    <row r="39" spans="132:158" x14ac:dyDescent="0.3">
      <c r="EB39" s="72"/>
      <c r="EC39" s="72"/>
      <c r="ED39" s="72"/>
      <c r="EE39" s="72"/>
      <c r="EF39" s="72"/>
      <c r="EG39" s="72"/>
      <c r="EH39" s="72"/>
      <c r="EI39" s="72"/>
      <c r="EJ39" s="72"/>
      <c r="EK39" s="72"/>
      <c r="EL39" s="72"/>
      <c r="EM39" s="72"/>
      <c r="EN39" s="72"/>
      <c r="EO39" s="72"/>
      <c r="EP39" s="72"/>
      <c r="EQ39" s="72"/>
      <c r="ER39" s="72"/>
      <c r="ES39" s="72"/>
      <c r="ET39" s="72"/>
      <c r="EU39" s="72"/>
      <c r="EV39" s="72"/>
      <c r="EW39" s="72"/>
      <c r="EX39" s="72"/>
      <c r="EY39" s="72"/>
      <c r="EZ39" s="72"/>
      <c r="FA39" s="72"/>
      <c r="FB39" s="72"/>
    </row>
    <row r="40" spans="132:158" x14ac:dyDescent="0.3">
      <c r="EB40" s="72"/>
      <c r="EC40" s="72"/>
      <c r="ED40" s="72"/>
      <c r="EE40" s="72"/>
      <c r="EF40" s="72"/>
      <c r="EG40" s="72"/>
      <c r="EH40" s="72"/>
      <c r="EI40" s="72"/>
      <c r="EJ40" s="72"/>
      <c r="EK40" s="72"/>
      <c r="EL40" s="72"/>
      <c r="EM40" s="72"/>
      <c r="EN40" s="72"/>
      <c r="EO40" s="72"/>
      <c r="EP40" s="72"/>
      <c r="EQ40" s="72"/>
      <c r="ER40" s="72"/>
      <c r="ES40" s="72"/>
      <c r="ET40" s="72"/>
      <c r="EU40" s="72"/>
      <c r="EV40" s="72"/>
      <c r="EW40" s="72"/>
      <c r="EX40" s="72"/>
      <c r="EY40" s="72"/>
      <c r="EZ40" s="72"/>
      <c r="FA40" s="72"/>
      <c r="FB40" s="72"/>
    </row>
    <row r="41" spans="132:158" x14ac:dyDescent="0.3">
      <c r="EB41" s="72"/>
      <c r="EC41" s="72"/>
      <c r="ED41" s="72"/>
      <c r="EE41" s="72"/>
      <c r="EF41" s="72"/>
      <c r="EG41" s="72"/>
      <c r="EH41" s="72"/>
      <c r="EI41" s="72"/>
      <c r="EJ41" s="72"/>
      <c r="EK41" s="72"/>
      <c r="EL41" s="72"/>
      <c r="EM41" s="72"/>
      <c r="EN41" s="72"/>
      <c r="EO41" s="72"/>
      <c r="EP41" s="72"/>
      <c r="EQ41" s="72"/>
      <c r="ER41" s="72"/>
      <c r="ES41" s="72"/>
      <c r="ET41" s="72"/>
      <c r="EU41" s="72"/>
      <c r="EV41" s="72"/>
      <c r="EW41" s="72"/>
      <c r="EX41" s="72"/>
      <c r="EY41" s="72"/>
      <c r="EZ41" s="72"/>
      <c r="FA41" s="72"/>
      <c r="FB41" s="72"/>
    </row>
    <row r="42" spans="132:158" x14ac:dyDescent="0.3">
      <c r="EB42" s="72"/>
      <c r="EC42" s="72"/>
      <c r="ED42" s="72"/>
      <c r="EE42" s="72"/>
      <c r="EF42" s="72"/>
      <c r="EG42" s="72"/>
      <c r="EH42" s="72"/>
      <c r="EI42" s="72"/>
      <c r="EJ42" s="72"/>
      <c r="EK42" s="72"/>
      <c r="EL42" s="72"/>
      <c r="EM42" s="72"/>
      <c r="EN42" s="72"/>
      <c r="EO42" s="72"/>
      <c r="EP42" s="72"/>
      <c r="EQ42" s="72"/>
      <c r="ER42" s="72"/>
      <c r="ES42" s="72"/>
      <c r="ET42" s="72"/>
      <c r="EU42" s="72"/>
      <c r="EV42" s="72"/>
      <c r="EW42" s="72"/>
      <c r="EX42" s="72"/>
      <c r="EY42" s="72"/>
      <c r="EZ42" s="72"/>
      <c r="FA42" s="72"/>
      <c r="FB42" s="72"/>
    </row>
  </sheetData>
  <sheetProtection algorithmName="SHA-512" hashValue="Zcuz/EHv15sgBY1CP/S332ZpcQYipqQApW8Hq/eE2exc+Y/NK8IfaxuC9cXFbwBeKJmRq4ldwUQlv5FWitEf0Q==" saltValue="ru9w1UtOlTeZgnuqtlTPmQ==" spinCount="100000" sheet="1" formatCells="0" formatColumns="0" formatRows="0" insertColumns="0" insertRows="0" insertHyperlinks="0" deleteColumns="0" deleteRows="0" sort="0" autoFilter="0" pivotTables="0"/>
  <sortState ref="A4:U25">
    <sortCondition descending="1" ref="R25"/>
  </sortState>
  <mergeCells count="1">
    <mergeCell ref="A27:R27"/>
  </mergeCells>
  <pageMargins left="0.25" right="0.25" top="0.75" bottom="0.75" header="0.3" footer="0.3"/>
  <pageSetup scale="47" fitToHeight="0" orientation="landscape" r:id="rId1"/>
  <ignoredErrors>
    <ignoredError sqref="R11 R19 R15 R2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0:AB19"/>
  <sheetViews>
    <sheetView showGridLines="0" workbookViewId="0">
      <pane ySplit="12" topLeftCell="A13" activePane="bottomLeft" state="frozen"/>
      <selection pane="bottomLeft" activeCell="G6" sqref="G6"/>
    </sheetView>
  </sheetViews>
  <sheetFormatPr baseColWidth="10" defaultColWidth="11.44140625" defaultRowHeight="13.8" x14ac:dyDescent="0.3"/>
  <cols>
    <col min="1" max="1" width="3.6640625" style="1" customWidth="1"/>
    <col min="2" max="2" width="10.33203125" style="1" customWidth="1"/>
    <col min="3" max="3" width="30" style="1" customWidth="1"/>
    <col min="4" max="4" width="9.88671875" style="1" customWidth="1"/>
    <col min="5" max="5" width="9.33203125" style="1" customWidth="1"/>
    <col min="6" max="6" width="10" style="1" customWidth="1"/>
    <col min="7" max="7" width="16.88671875" style="1" customWidth="1"/>
    <col min="8" max="8" width="10.44140625" style="1" customWidth="1"/>
    <col min="9" max="9" width="11.44140625" style="1" customWidth="1"/>
    <col min="10" max="10" width="11.44140625" style="1"/>
    <col min="11" max="11" width="11.44140625" style="1" customWidth="1"/>
    <col min="12" max="12" width="10.44140625" style="1" customWidth="1"/>
    <col min="13" max="13" width="10.88671875" style="1" customWidth="1"/>
    <col min="14" max="14" width="10" style="1" customWidth="1"/>
    <col min="15" max="15" width="9.5546875" style="1" customWidth="1"/>
    <col min="16" max="16" width="12.109375" style="1" customWidth="1"/>
    <col min="17" max="17" width="9" style="1" customWidth="1"/>
    <col min="18" max="16384" width="11.44140625" style="1"/>
  </cols>
  <sheetData>
    <row r="10" spans="1:28" ht="23.4" x14ac:dyDescent="0.45">
      <c r="B10" s="118" t="s">
        <v>109</v>
      </c>
    </row>
    <row r="11" spans="1:28" ht="40.5" customHeight="1" x14ac:dyDescent="0.3">
      <c r="A11" s="124" t="s">
        <v>71</v>
      </c>
      <c r="B11" s="124" t="s">
        <v>16</v>
      </c>
      <c r="C11" s="124" t="s">
        <v>15</v>
      </c>
      <c r="D11" s="124" t="s">
        <v>35</v>
      </c>
      <c r="E11" s="124" t="s">
        <v>36</v>
      </c>
      <c r="F11" s="124" t="s">
        <v>5</v>
      </c>
      <c r="G11" s="124" t="s">
        <v>18</v>
      </c>
      <c r="H11" s="126" t="s">
        <v>112</v>
      </c>
      <c r="I11" s="124" t="s">
        <v>17</v>
      </c>
      <c r="J11" s="124" t="s">
        <v>6</v>
      </c>
      <c r="K11" s="124" t="s">
        <v>7</v>
      </c>
      <c r="L11" s="124" t="s">
        <v>8</v>
      </c>
      <c r="M11" s="124" t="s">
        <v>9</v>
      </c>
      <c r="N11" s="124" t="s">
        <v>10</v>
      </c>
      <c r="O11" s="124" t="s">
        <v>11</v>
      </c>
      <c r="P11" s="124" t="s">
        <v>12</v>
      </c>
      <c r="Q11" s="124" t="s">
        <v>13</v>
      </c>
      <c r="R11" s="124" t="s">
        <v>14</v>
      </c>
    </row>
    <row r="12" spans="1:28" ht="10.5" customHeight="1" x14ac:dyDescent="0.3">
      <c r="A12" s="125"/>
      <c r="B12" s="125"/>
      <c r="C12" s="125"/>
      <c r="D12" s="125"/>
      <c r="E12" s="125"/>
      <c r="F12" s="125"/>
      <c r="G12" s="125"/>
      <c r="H12" s="127"/>
      <c r="I12" s="125"/>
      <c r="J12" s="125"/>
      <c r="K12" s="125"/>
      <c r="L12" s="125"/>
      <c r="M12" s="125"/>
      <c r="N12" s="125"/>
      <c r="O12" s="125"/>
      <c r="P12" s="125"/>
      <c r="Q12" s="125"/>
      <c r="R12" s="125"/>
    </row>
    <row r="13" spans="1:28" x14ac:dyDescent="0.3">
      <c r="A13" s="20">
        <v>1</v>
      </c>
      <c r="B13" s="6" t="s">
        <v>50</v>
      </c>
      <c r="C13" s="10" t="s">
        <v>37</v>
      </c>
      <c r="D13" s="3" t="s">
        <v>0</v>
      </c>
      <c r="E13" s="3">
        <v>159</v>
      </c>
      <c r="F13" s="51">
        <v>142</v>
      </c>
      <c r="G13" s="3" t="s">
        <v>85</v>
      </c>
      <c r="H13" s="3" t="s">
        <v>0</v>
      </c>
      <c r="I13" s="3">
        <v>199</v>
      </c>
      <c r="J13" s="51">
        <v>0</v>
      </c>
      <c r="K13" s="3">
        <v>40</v>
      </c>
      <c r="L13" s="3">
        <v>40</v>
      </c>
      <c r="M13" s="3">
        <v>0</v>
      </c>
      <c r="N13" s="3">
        <v>0</v>
      </c>
      <c r="O13" s="3">
        <v>0</v>
      </c>
      <c r="P13" s="3">
        <v>0</v>
      </c>
      <c r="Q13" s="3">
        <v>3</v>
      </c>
      <c r="R13" s="38">
        <f>SUM(F13,J13,K13,L13,M13,N13,O13,P13,Q13)</f>
        <v>225</v>
      </c>
    </row>
    <row r="14" spans="1:28" x14ac:dyDescent="0.3">
      <c r="A14" s="88">
        <v>2</v>
      </c>
      <c r="B14" s="89" t="s">
        <v>100</v>
      </c>
      <c r="C14" s="26" t="s">
        <v>37</v>
      </c>
      <c r="D14" s="90" t="s">
        <v>0</v>
      </c>
      <c r="E14" s="90">
        <v>159</v>
      </c>
      <c r="F14" s="91">
        <v>142</v>
      </c>
      <c r="G14" s="90" t="s">
        <v>85</v>
      </c>
      <c r="H14" s="90" t="s">
        <v>0</v>
      </c>
      <c r="I14" s="90">
        <v>199</v>
      </c>
      <c r="J14" s="91">
        <v>0</v>
      </c>
      <c r="K14" s="90">
        <v>40</v>
      </c>
      <c r="L14" s="90">
        <v>40</v>
      </c>
      <c r="M14" s="90">
        <v>0</v>
      </c>
      <c r="N14" s="90">
        <v>0</v>
      </c>
      <c r="O14" s="90">
        <v>0</v>
      </c>
      <c r="P14" s="90">
        <v>0</v>
      </c>
      <c r="Q14" s="90">
        <v>0</v>
      </c>
      <c r="R14" s="92">
        <f>SUM(Q14,P14,O14,N14,M14,L14,K14,J14,F14)</f>
        <v>222</v>
      </c>
    </row>
    <row r="15" spans="1:28" x14ac:dyDescent="0.3">
      <c r="A15" s="93" t="s">
        <v>134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5"/>
      <c r="S15" s="86"/>
      <c r="T15" s="86"/>
      <c r="U15" s="86"/>
      <c r="V15" s="86"/>
      <c r="W15" s="86"/>
      <c r="X15" s="86"/>
      <c r="Y15" s="86"/>
      <c r="Z15" s="87"/>
      <c r="AA15" s="87"/>
      <c r="AB15" s="87"/>
    </row>
    <row r="16" spans="1:28" x14ac:dyDescent="0.3">
      <c r="A16" s="83">
        <v>1</v>
      </c>
      <c r="B16" s="25" t="s">
        <v>102</v>
      </c>
      <c r="C16" s="9" t="s">
        <v>34</v>
      </c>
      <c r="D16" s="2" t="s">
        <v>0</v>
      </c>
      <c r="E16" s="2">
        <v>166</v>
      </c>
      <c r="F16" s="50">
        <v>135</v>
      </c>
      <c r="G16" s="2" t="s">
        <v>85</v>
      </c>
      <c r="H16" s="2" t="s">
        <v>0</v>
      </c>
      <c r="I16" s="2">
        <v>152</v>
      </c>
      <c r="J16" s="50">
        <v>0</v>
      </c>
      <c r="K16" s="2">
        <v>40</v>
      </c>
      <c r="L16" s="2">
        <v>40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38">
        <f>SUM(Q16,P16,O16,N16,M16,L16,K16,J16,F16)</f>
        <v>215</v>
      </c>
    </row>
    <row r="17" spans="1:18" x14ac:dyDescent="0.3">
      <c r="A17" s="83">
        <v>2</v>
      </c>
      <c r="B17" s="6" t="s">
        <v>101</v>
      </c>
      <c r="C17" s="10" t="s">
        <v>37</v>
      </c>
      <c r="D17" s="3" t="s">
        <v>0</v>
      </c>
      <c r="E17" s="3">
        <v>159</v>
      </c>
      <c r="F17" s="51">
        <v>142</v>
      </c>
      <c r="G17" s="2" t="s">
        <v>85</v>
      </c>
      <c r="H17" s="2" t="s">
        <v>0</v>
      </c>
      <c r="I17" s="3">
        <v>199</v>
      </c>
      <c r="J17" s="51">
        <v>0</v>
      </c>
      <c r="K17" s="3">
        <v>30</v>
      </c>
      <c r="L17" s="3">
        <v>40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8">
        <f>SUM(Q17,P17,O17,N17,M17,L17,K17,J17,F17)</f>
        <v>212</v>
      </c>
    </row>
    <row r="18" spans="1:18" x14ac:dyDescent="0.3">
      <c r="A18" s="83">
        <v>3</v>
      </c>
      <c r="B18" s="85" t="s">
        <v>103</v>
      </c>
      <c r="C18" s="10" t="s">
        <v>34</v>
      </c>
      <c r="D18" s="3" t="s">
        <v>26</v>
      </c>
      <c r="E18" s="3">
        <v>137</v>
      </c>
      <c r="F18" s="51">
        <v>164</v>
      </c>
      <c r="G18" s="2" t="s">
        <v>85</v>
      </c>
      <c r="H18" s="2" t="s">
        <v>26</v>
      </c>
      <c r="I18" s="3">
        <v>137</v>
      </c>
      <c r="J18" s="51">
        <v>0</v>
      </c>
      <c r="K18" s="3">
        <v>30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6</v>
      </c>
      <c r="R18" s="38">
        <f>SUM(Q18,P18,O18,N18,M18,L18,K18,J18,F18)</f>
        <v>200</v>
      </c>
    </row>
    <row r="19" spans="1:18" x14ac:dyDescent="0.3">
      <c r="A19" s="83">
        <v>4</v>
      </c>
      <c r="B19" s="15" t="s">
        <v>33</v>
      </c>
      <c r="C19" s="9" t="s">
        <v>34</v>
      </c>
      <c r="D19" s="2" t="s">
        <v>26</v>
      </c>
      <c r="E19" s="5">
        <v>137</v>
      </c>
      <c r="F19" s="50">
        <v>164</v>
      </c>
      <c r="G19" s="76" t="s">
        <v>85</v>
      </c>
      <c r="H19" s="75" t="s">
        <v>26</v>
      </c>
      <c r="I19" s="2">
        <v>137</v>
      </c>
      <c r="J19" s="50">
        <v>0</v>
      </c>
      <c r="K19" s="2">
        <v>30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3</v>
      </c>
      <c r="R19" s="38">
        <f>SUM(F19,J19,K19,L19,M19,N19,O19,P19,Q19)</f>
        <v>197</v>
      </c>
    </row>
  </sheetData>
  <sheetProtection algorithmName="SHA-512" hashValue="LciHWyuwS6e7ADULEL+an7EfJq9Es+6uo+1X9WFtCjsty96mIUD28Vc8u6HkS7pVdAgwONUCNqBJc99TSqQTIQ==" saltValue="FXlm/1w7IfjdvSIr4lkQuQ==" spinCount="100000" sheet="1" formatCells="0" formatColumns="0" formatRows="0" insertColumns="0" insertRows="0" insertHyperlinks="0" deleteColumns="0" deleteRows="0" sort="0" autoFilter="0" pivotTables="0"/>
  <sortState ref="A6:R15">
    <sortCondition descending="1" ref="R5"/>
  </sortState>
  <mergeCells count="18">
    <mergeCell ref="R11:R12"/>
    <mergeCell ref="K11:K12"/>
    <mergeCell ref="L11:L12"/>
    <mergeCell ref="M11:M12"/>
    <mergeCell ref="N11:N12"/>
    <mergeCell ref="O11:O12"/>
    <mergeCell ref="P11:P12"/>
    <mergeCell ref="C11:C12"/>
    <mergeCell ref="D11:D12"/>
    <mergeCell ref="I11:I12"/>
    <mergeCell ref="A11:A12"/>
    <mergeCell ref="Q11:Q12"/>
    <mergeCell ref="B11:B12"/>
    <mergeCell ref="E11:E12"/>
    <mergeCell ref="F11:F12"/>
    <mergeCell ref="J11:J12"/>
    <mergeCell ref="G11:G12"/>
    <mergeCell ref="H11:H12"/>
  </mergeCells>
  <pageMargins left="0.25" right="0.25" top="0.75" bottom="0.75" header="0.3" footer="0.3"/>
  <pageSetup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Maestría CTI</vt:lpstr>
      <vt:lpstr>Maestría Edu</vt:lpstr>
      <vt:lpstr>Doctorado CTI</vt:lpstr>
      <vt:lpstr>Doctorado Edu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Gonzalez</dc:creator>
  <cp:lastModifiedBy>hp</cp:lastModifiedBy>
  <cp:lastPrinted>2019-12-23T13:39:01Z</cp:lastPrinted>
  <dcterms:created xsi:type="dcterms:W3CDTF">2018-11-02T14:26:59Z</dcterms:created>
  <dcterms:modified xsi:type="dcterms:W3CDTF">2019-12-30T19:56:23Z</dcterms:modified>
</cp:coreProperties>
</file>