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22992" windowHeight="9144" tabRatio="500"/>
  </bookViews>
  <sheets>
    <sheet name="2da. convocatoria" sheetId="1" r:id="rId1"/>
  </sheets>
  <definedNames>
    <definedName name="_xlnm._FilterDatabase" localSheetId="0" hidden="1">'2da. convocatoria'!$A$4:$M$76</definedName>
    <definedName name="_FilterDatabase_0_0" localSheetId="0">'2da. convocatoria'!$A$4:$M$66</definedName>
    <definedName name="_FilterDatabase_0_0_0" localSheetId="0">'2da. convocatoria'!$A$4:$M$66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L76" i="1"/>
  <c r="K76" i="1"/>
  <c r="F76" i="1"/>
  <c r="L75" i="1"/>
  <c r="K75" i="1"/>
  <c r="F75" i="1"/>
  <c r="L74" i="1"/>
  <c r="K74" i="1"/>
  <c r="J74" i="1"/>
  <c r="F74" i="1"/>
  <c r="L73" i="1"/>
  <c r="K73" i="1"/>
  <c r="J73" i="1"/>
  <c r="I73" i="1"/>
  <c r="F73" i="1"/>
  <c r="L72" i="1"/>
  <c r="K72" i="1"/>
  <c r="J72" i="1"/>
  <c r="F72" i="1"/>
  <c r="L71" i="1"/>
  <c r="K71" i="1"/>
  <c r="F71" i="1"/>
  <c r="L70" i="1"/>
  <c r="K70" i="1"/>
  <c r="J70" i="1"/>
  <c r="F70" i="1"/>
  <c r="L69" i="1"/>
  <c r="K69" i="1"/>
  <c r="F69" i="1"/>
  <c r="L68" i="1"/>
  <c r="K68" i="1"/>
  <c r="F68" i="1"/>
  <c r="L67" i="1"/>
  <c r="K67" i="1"/>
  <c r="F67" i="1"/>
  <c r="L66" i="1"/>
  <c r="K66" i="1"/>
  <c r="J66" i="1"/>
  <c r="I66" i="1"/>
  <c r="F66" i="1"/>
  <c r="L65" i="1"/>
  <c r="K65" i="1"/>
  <c r="F65" i="1"/>
  <c r="L64" i="1"/>
  <c r="F64" i="1"/>
  <c r="L63" i="1"/>
  <c r="K63" i="1"/>
  <c r="J63" i="1"/>
  <c r="F63" i="1"/>
  <c r="L62" i="1"/>
  <c r="K62" i="1"/>
  <c r="J62" i="1"/>
  <c r="F62" i="1"/>
  <c r="L61" i="1"/>
  <c r="K61" i="1"/>
  <c r="F61" i="1"/>
  <c r="L60" i="1"/>
  <c r="K60" i="1"/>
  <c r="F60" i="1"/>
  <c r="L59" i="1"/>
  <c r="F59" i="1"/>
  <c r="L58" i="1"/>
  <c r="K58" i="1"/>
  <c r="F58" i="1"/>
  <c r="L57" i="1"/>
  <c r="F57" i="1"/>
  <c r="L56" i="1"/>
  <c r="K56" i="1"/>
  <c r="J56" i="1"/>
  <c r="F56" i="1"/>
  <c r="L55" i="1"/>
  <c r="K55" i="1"/>
  <c r="F55" i="1"/>
  <c r="L54" i="1"/>
  <c r="K54" i="1"/>
  <c r="F54" i="1"/>
  <c r="L53" i="1"/>
  <c r="K53" i="1"/>
  <c r="J53" i="1"/>
  <c r="I53" i="1"/>
  <c r="F53" i="1"/>
  <c r="L52" i="1"/>
  <c r="K52" i="1"/>
  <c r="F52" i="1"/>
  <c r="L51" i="1"/>
  <c r="K51" i="1"/>
  <c r="F51" i="1"/>
  <c r="L50" i="1"/>
  <c r="K50" i="1"/>
  <c r="F50" i="1"/>
  <c r="L49" i="1"/>
  <c r="K49" i="1"/>
  <c r="F49" i="1"/>
  <c r="L48" i="1"/>
  <c r="K48" i="1"/>
  <c r="F48" i="1"/>
  <c r="L47" i="1"/>
  <c r="K47" i="1"/>
  <c r="F47" i="1"/>
  <c r="L46" i="1"/>
  <c r="F46" i="1"/>
  <c r="L45" i="1"/>
  <c r="K45" i="1"/>
  <c r="J45" i="1"/>
  <c r="F45" i="1"/>
  <c r="L44" i="1"/>
  <c r="K44" i="1"/>
  <c r="F44" i="1"/>
  <c r="L43" i="1"/>
  <c r="K43" i="1"/>
  <c r="F43" i="1"/>
  <c r="L42" i="1"/>
  <c r="K42" i="1"/>
  <c r="F42" i="1"/>
  <c r="L41" i="1"/>
  <c r="K41" i="1"/>
  <c r="F41" i="1"/>
  <c r="L40" i="1"/>
  <c r="K40" i="1"/>
  <c r="J40" i="1"/>
  <c r="F40" i="1"/>
  <c r="L39" i="1"/>
  <c r="K39" i="1"/>
  <c r="J39" i="1"/>
  <c r="I39" i="1"/>
  <c r="H39" i="1"/>
  <c r="F39" i="1"/>
  <c r="L38" i="1"/>
  <c r="K38" i="1"/>
  <c r="J38" i="1"/>
  <c r="I38" i="1"/>
  <c r="F38" i="1"/>
  <c r="L37" i="1"/>
  <c r="K37" i="1"/>
  <c r="J37" i="1"/>
  <c r="F37" i="1"/>
  <c r="L36" i="1"/>
  <c r="K36" i="1"/>
  <c r="J36" i="1"/>
  <c r="I36" i="1"/>
  <c r="H36" i="1"/>
  <c r="F36" i="1"/>
  <c r="L35" i="1"/>
  <c r="K35" i="1"/>
  <c r="J35" i="1"/>
  <c r="F35" i="1"/>
  <c r="L34" i="1"/>
  <c r="K34" i="1"/>
  <c r="J34" i="1"/>
  <c r="F34" i="1"/>
  <c r="L33" i="1"/>
  <c r="K33" i="1"/>
  <c r="F33" i="1"/>
  <c r="L32" i="1"/>
  <c r="K32" i="1"/>
  <c r="J32" i="1"/>
  <c r="I32" i="1"/>
  <c r="H32" i="1"/>
  <c r="F32" i="1"/>
  <c r="L31" i="1"/>
  <c r="K31" i="1"/>
  <c r="F31" i="1"/>
  <c r="L30" i="1"/>
  <c r="K30" i="1"/>
  <c r="J30" i="1"/>
  <c r="I30" i="1"/>
  <c r="F30" i="1"/>
  <c r="L29" i="1"/>
  <c r="K29" i="1"/>
  <c r="F29" i="1"/>
  <c r="L28" i="1"/>
  <c r="K28" i="1"/>
  <c r="J28" i="1"/>
  <c r="F28" i="1"/>
  <c r="L27" i="1"/>
  <c r="K27" i="1"/>
  <c r="F27" i="1"/>
  <c r="L26" i="1"/>
  <c r="K26" i="1"/>
  <c r="F26" i="1"/>
  <c r="L25" i="1"/>
  <c r="K25" i="1"/>
  <c r="F25" i="1"/>
  <c r="L24" i="1"/>
  <c r="K24" i="1"/>
  <c r="F24" i="1"/>
  <c r="L23" i="1"/>
  <c r="K23" i="1"/>
  <c r="F23" i="1"/>
  <c r="L22" i="1"/>
  <c r="K22" i="1"/>
  <c r="F22" i="1"/>
  <c r="L21" i="1"/>
  <c r="F21" i="1"/>
  <c r="L20" i="1"/>
  <c r="K20" i="1"/>
  <c r="J20" i="1"/>
  <c r="F20" i="1"/>
  <c r="L19" i="1"/>
  <c r="K19" i="1"/>
  <c r="F19" i="1"/>
  <c r="L18" i="1"/>
  <c r="K18" i="1"/>
  <c r="J18" i="1"/>
  <c r="F18" i="1"/>
  <c r="L17" i="1"/>
  <c r="K17" i="1"/>
  <c r="F17" i="1"/>
  <c r="L16" i="1"/>
  <c r="F16" i="1"/>
  <c r="L15" i="1"/>
  <c r="K15" i="1"/>
  <c r="J15" i="1"/>
  <c r="I15" i="1"/>
  <c r="F15" i="1"/>
  <c r="L14" i="1"/>
  <c r="K14" i="1"/>
  <c r="J14" i="1"/>
  <c r="F14" i="1"/>
  <c r="L13" i="1"/>
  <c r="K13" i="1"/>
  <c r="J13" i="1"/>
  <c r="F13" i="1"/>
  <c r="L12" i="1"/>
  <c r="K12" i="1"/>
  <c r="J12" i="1"/>
  <c r="F12" i="1"/>
  <c r="L11" i="1"/>
  <c r="K11" i="1"/>
  <c r="J11" i="1"/>
  <c r="F11" i="1"/>
  <c r="L10" i="1"/>
  <c r="K10" i="1"/>
  <c r="F10" i="1"/>
  <c r="L9" i="1"/>
  <c r="K9" i="1"/>
  <c r="J9" i="1"/>
  <c r="F9" i="1"/>
  <c r="L8" i="1"/>
  <c r="F8" i="1"/>
  <c r="L7" i="1"/>
  <c r="K7" i="1"/>
  <c r="F7" i="1"/>
  <c r="L6" i="1"/>
  <c r="K6" i="1"/>
  <c r="J6" i="1"/>
  <c r="I6" i="1"/>
  <c r="H6" i="1"/>
  <c r="L5" i="1"/>
  <c r="K5" i="1"/>
  <c r="F5" i="1"/>
</calcChain>
</file>

<file path=xl/sharedStrings.xml><?xml version="1.0" encoding="utf-8"?>
<sst xmlns="http://schemas.openxmlformats.org/spreadsheetml/2006/main" count="555" uniqueCount="242">
  <si>
    <t>PROGRAMA NACIONAL DE BECAS DE POSTGRADO EN EL EXTERIOR DON CARLOS ANTONIO LÓPEZ</t>
  </si>
  <si>
    <t>Código postulación</t>
  </si>
  <si>
    <t>C.I.</t>
  </si>
  <si>
    <t>Nombres</t>
  </si>
  <si>
    <t>Apellidos</t>
  </si>
  <si>
    <t>Años permanencia a la fecha</t>
  </si>
  <si>
    <t>SPI año 0 estado</t>
  </si>
  <si>
    <t>SPI año 1
estado</t>
  </si>
  <si>
    <t>SPI año 2
estado</t>
  </si>
  <si>
    <t>SPI año 3 estado</t>
  </si>
  <si>
    <t>SPI año 4 estado</t>
  </si>
  <si>
    <t>SPI año 5 estado</t>
  </si>
  <si>
    <t>Tareas pendientes al 21/04/2021</t>
  </si>
  <si>
    <t>BCAL02-299</t>
  </si>
  <si>
    <t>César Esteban</t>
  </si>
  <si>
    <t>Acevedo</t>
  </si>
  <si>
    <t>finalizado</t>
  </si>
  <si>
    <t>BCAL02-56</t>
  </si>
  <si>
    <t xml:space="preserve">Pamela  </t>
  </si>
  <si>
    <t>Acha González</t>
  </si>
  <si>
    <t>BCAL02-93</t>
  </si>
  <si>
    <t>Marvin Matías</t>
  </si>
  <si>
    <t>Agüero Torales</t>
  </si>
  <si>
    <t>BCAL02-342</t>
  </si>
  <si>
    <t>María Betania</t>
  </si>
  <si>
    <t>Aguilera Chamorro</t>
  </si>
  <si>
    <t>pendiente</t>
  </si>
  <si>
    <t>Año 4</t>
  </si>
  <si>
    <t>BCAL02-174</t>
  </si>
  <si>
    <t>Alberto Eulogio</t>
  </si>
  <si>
    <t>Arias Cáceres</t>
  </si>
  <si>
    <t>BCAL02-10</t>
  </si>
  <si>
    <t xml:space="preserve">Carmen Zoraida </t>
  </si>
  <si>
    <t>Arias Rodríguez</t>
  </si>
  <si>
    <t>BCAL02-209</t>
  </si>
  <si>
    <t>Oscar</t>
  </si>
  <si>
    <t>Arzamendia</t>
  </si>
  <si>
    <t>BCAL02-327</t>
  </si>
  <si>
    <t xml:space="preserve">Patricia  </t>
  </si>
  <si>
    <t>Ayala Genes</t>
  </si>
  <si>
    <t>BCAL02-212</t>
  </si>
  <si>
    <t>Rodrigo Sebastián</t>
  </si>
  <si>
    <t>Ayala Martínez</t>
  </si>
  <si>
    <t>BCAL02-11</t>
  </si>
  <si>
    <t xml:space="preserve">Cinthia Magali </t>
  </si>
  <si>
    <t>Balbuena</t>
  </si>
  <si>
    <t>BCAL02-374</t>
  </si>
  <si>
    <t>Jessica Lucía</t>
  </si>
  <si>
    <t>Bareiro Britos</t>
  </si>
  <si>
    <t>abierto</t>
  </si>
  <si>
    <t>Año 1</t>
  </si>
  <si>
    <t>BCAL02-297</t>
  </si>
  <si>
    <t>Karin María</t>
  </si>
  <si>
    <t>Bareiro Ochipinti</t>
  </si>
  <si>
    <t>BCAL02-44</t>
  </si>
  <si>
    <t>Mónica Elizabeth</t>
  </si>
  <si>
    <t>Bogado Rotela</t>
  </si>
  <si>
    <t>Año 2 y 3</t>
  </si>
  <si>
    <t>BCAL02-16</t>
  </si>
  <si>
    <t>Claudia Patricia</t>
  </si>
  <si>
    <t>Caballero Chávez</t>
  </si>
  <si>
    <t>BCAL02-257</t>
  </si>
  <si>
    <t xml:space="preserve">Sara Lorena </t>
  </si>
  <si>
    <t>Cáceres Acuña</t>
  </si>
  <si>
    <t>Año 3</t>
  </si>
  <si>
    <t>BCAL02-396</t>
  </si>
  <si>
    <t xml:space="preserve">Adriana María </t>
  </si>
  <si>
    <t xml:space="preserve">Castillo González </t>
  </si>
  <si>
    <t>BCAL02-17</t>
  </si>
  <si>
    <t>Carlos Miguel</t>
  </si>
  <si>
    <t>Céspedes Pérez</t>
  </si>
  <si>
    <t>Año 1, 2; 3 y 4</t>
  </si>
  <si>
    <t>BCAL02-306</t>
  </si>
  <si>
    <t>María Liz Paola</t>
  </si>
  <si>
    <t>Coronel Aguirre</t>
  </si>
  <si>
    <t>BCAL02-144</t>
  </si>
  <si>
    <t>Hugo César</t>
  </si>
  <si>
    <t>Coronel Pereira</t>
  </si>
  <si>
    <t>BCAL02-35</t>
  </si>
  <si>
    <t>Oliva Giselle</t>
  </si>
  <si>
    <t>Decoud Ocampos</t>
  </si>
  <si>
    <t>BCAL02-215</t>
  </si>
  <si>
    <t>Victor  Eduardo</t>
  </si>
  <si>
    <t>Delgado Amarilla</t>
  </si>
  <si>
    <t>BCAL02-278</t>
  </si>
  <si>
    <t xml:space="preserve">Deisy Adalicia </t>
  </si>
  <si>
    <t>Diarte Ríos</t>
  </si>
  <si>
    <t>BCAL02-343</t>
  </si>
  <si>
    <t>Fátima Inés</t>
  </si>
  <si>
    <t>Díaz Cáceres</t>
  </si>
  <si>
    <t>BCAL02-272</t>
  </si>
  <si>
    <t>Jorge Andrés</t>
  </si>
  <si>
    <t>Dominguez Sanabria</t>
  </si>
  <si>
    <t>BCAL02-326</t>
  </si>
  <si>
    <t xml:space="preserve">Bruno Guillermo </t>
  </si>
  <si>
    <t>Duarte Vera</t>
  </si>
  <si>
    <t>Año 1, 2 y 3</t>
  </si>
  <si>
    <t>BCAL02-157</t>
  </si>
  <si>
    <t>Arnaldo</t>
  </si>
  <si>
    <t>Esquivel Fariña</t>
  </si>
  <si>
    <t>BCAL02-191</t>
  </si>
  <si>
    <t xml:space="preserve">Juan Carlos </t>
  </si>
  <si>
    <t>Fariña Bobadilla</t>
  </si>
  <si>
    <t>BCAL02-29</t>
  </si>
  <si>
    <t>David Rodrigo</t>
  </si>
  <si>
    <t>Franco León</t>
  </si>
  <si>
    <t>BCAL02-201</t>
  </si>
  <si>
    <t>Simone María Inés</t>
  </si>
  <si>
    <t>Freese Bogado</t>
  </si>
  <si>
    <t>BCAL02-13</t>
  </si>
  <si>
    <t>Camila Beatriz</t>
  </si>
  <si>
    <t>Gachter Skanata</t>
  </si>
  <si>
    <t>BCAL02-348</t>
  </si>
  <si>
    <t>Gabriela María</t>
  </si>
  <si>
    <t>Galeano Idoyaga</t>
  </si>
  <si>
    <t>BCAL02-264</t>
  </si>
  <si>
    <t>John Alexis</t>
  </si>
  <si>
    <t>García Penayo</t>
  </si>
  <si>
    <t>BCAL02-189</t>
  </si>
  <si>
    <t>Roberto Manuel</t>
  </si>
  <si>
    <t>Giménez Cáceres</t>
  </si>
  <si>
    <t>BCAL02-23</t>
  </si>
  <si>
    <t>Ignacio Sebastián</t>
  </si>
  <si>
    <t>González Bozzolasco</t>
  </si>
  <si>
    <t>BCAL02-77</t>
  </si>
  <si>
    <t>Dolly Madelyn</t>
  </si>
  <si>
    <t>González Villalba</t>
  </si>
  <si>
    <t>BCAL02-166</t>
  </si>
  <si>
    <t>Hugo Abelardo</t>
  </si>
  <si>
    <t>BCAL02-138</t>
  </si>
  <si>
    <t>Alberto Javier</t>
  </si>
  <si>
    <t>Herreros</t>
  </si>
  <si>
    <t>BCAL02-36</t>
  </si>
  <si>
    <t xml:space="preserve">Jorge </t>
  </si>
  <si>
    <t>Iliou Silvero</t>
  </si>
  <si>
    <t>BCAL02-122</t>
  </si>
  <si>
    <t>Christian Daniel</t>
  </si>
  <si>
    <t>Insfrán Chenú</t>
  </si>
  <si>
    <t>BCAL02-82</t>
  </si>
  <si>
    <t>Pablo Joel</t>
  </si>
  <si>
    <t>Insfran Zacarías</t>
  </si>
  <si>
    <t>BCAL02-80</t>
  </si>
  <si>
    <t xml:space="preserve">Viviano </t>
  </si>
  <si>
    <t>Jara Rivas</t>
  </si>
  <si>
    <t>Año 1 y 2</t>
  </si>
  <si>
    <t>BCAL02-102</t>
  </si>
  <si>
    <t xml:space="preserve">Raúl Fabián </t>
  </si>
  <si>
    <t>Ledesma Soto</t>
  </si>
  <si>
    <t>BCAL02-97</t>
  </si>
  <si>
    <t>Johanna Yesica</t>
  </si>
  <si>
    <t>López Duré</t>
  </si>
  <si>
    <t>BCAL02-315</t>
  </si>
  <si>
    <t>Aldo Daniel</t>
  </si>
  <si>
    <t>Martínez Caballero</t>
  </si>
  <si>
    <t>BCAL02-162</t>
  </si>
  <si>
    <t>Angélica Noemi</t>
  </si>
  <si>
    <t>Martínez Flor</t>
  </si>
  <si>
    <t>BCAL02-235</t>
  </si>
  <si>
    <t>María Alejandra</t>
  </si>
  <si>
    <t>Masi Saguier</t>
  </si>
  <si>
    <t>BCAL02-281</t>
  </si>
  <si>
    <t xml:space="preserve">Nathalia Beatriz </t>
  </si>
  <si>
    <t>Miño Moreno</t>
  </si>
  <si>
    <t>BCAL02-370</t>
  </si>
  <si>
    <t>César Armando</t>
  </si>
  <si>
    <t>Molas Zaracho</t>
  </si>
  <si>
    <t>Año 0, 1; 2 y 3</t>
  </si>
  <si>
    <t>BCAL02-291</t>
  </si>
  <si>
    <t>Concepción Petrona Desideria</t>
  </si>
  <si>
    <t>Morel</t>
  </si>
  <si>
    <t>BCAL02-124</t>
  </si>
  <si>
    <t xml:space="preserve">Adolfo </t>
  </si>
  <si>
    <t>Morínigo Montiel</t>
  </si>
  <si>
    <t>BCAL02-167</t>
  </si>
  <si>
    <t>Gabriela María Jazmín</t>
  </si>
  <si>
    <t>Olazar</t>
  </si>
  <si>
    <t>BCAL02-85</t>
  </si>
  <si>
    <t>Adriana Angélica</t>
  </si>
  <si>
    <t>Olmedo Mereles</t>
  </si>
  <si>
    <t>BCAL02-387</t>
  </si>
  <si>
    <t>Félix Emmanuel</t>
  </si>
  <si>
    <t>Ordano López</t>
  </si>
  <si>
    <t>BCAL02-274</t>
  </si>
  <si>
    <t xml:space="preserve">Tania Mabel </t>
  </si>
  <si>
    <t>Ortellado</t>
  </si>
  <si>
    <t>BCAL02-76</t>
  </si>
  <si>
    <t>Ana Raquel</t>
  </si>
  <si>
    <t>Osorio</t>
  </si>
  <si>
    <t>BCAL02-136</t>
  </si>
  <si>
    <t>Elías Daniel</t>
  </si>
  <si>
    <t>Ozuna Jara</t>
  </si>
  <si>
    <t>BCAL02-160</t>
  </si>
  <si>
    <t>María Claudia</t>
  </si>
  <si>
    <t>Palazón Ruiz</t>
  </si>
  <si>
    <t>BCAL02-293</t>
  </si>
  <si>
    <t>Lorenza Carolina</t>
  </si>
  <si>
    <t>Paredes Balmori</t>
  </si>
  <si>
    <t>BCAL02-40</t>
  </si>
  <si>
    <t>Alba María</t>
  </si>
  <si>
    <t>Pereira Martínez</t>
  </si>
  <si>
    <t>BCAL02-55</t>
  </si>
  <si>
    <t xml:space="preserve">Mariela Elizabeth </t>
  </si>
  <si>
    <t>Ramoa Castillo</t>
  </si>
  <si>
    <t>BCAL02-225</t>
  </si>
  <si>
    <t>Mauricio Armando</t>
  </si>
  <si>
    <t>Rebollo González</t>
  </si>
  <si>
    <t>BCAL02-105</t>
  </si>
  <si>
    <t>Nadia Cristina</t>
  </si>
  <si>
    <t>Remezovski Luzko</t>
  </si>
  <si>
    <t>BCAL02-150</t>
  </si>
  <si>
    <t>Cynthia Marlene</t>
  </si>
  <si>
    <t>Rodríguez Ramoa</t>
  </si>
  <si>
    <t>BCAL02-78</t>
  </si>
  <si>
    <t>José Antonio</t>
  </si>
  <si>
    <t>Rojas Caballero</t>
  </si>
  <si>
    <t>BCAL02-42</t>
  </si>
  <si>
    <t>Claudia Mabel Viviana</t>
  </si>
  <si>
    <t>Ruíz Díaz Meza</t>
  </si>
  <si>
    <t>BCAL02-83</t>
  </si>
  <si>
    <t>Flavia Giannina</t>
  </si>
  <si>
    <t>Sacco</t>
  </si>
  <si>
    <t>BCAL02-2</t>
  </si>
  <si>
    <t>Alma María</t>
  </si>
  <si>
    <t>Salinas Ojeda</t>
  </si>
  <si>
    <t>BCAL02-12</t>
  </si>
  <si>
    <t>Liz Mariela</t>
  </si>
  <si>
    <t>Santacruz Estigarribia</t>
  </si>
  <si>
    <t>BCAL02-373</t>
  </si>
  <si>
    <t>Ximena María Alejandra</t>
  </si>
  <si>
    <t>Silva Palacios</t>
  </si>
  <si>
    <t>BCAL02-26</t>
  </si>
  <si>
    <t>Claudio Alfredo</t>
  </si>
  <si>
    <t>Torres</t>
  </si>
  <si>
    <t>BCAL02-279</t>
  </si>
  <si>
    <t xml:space="preserve">Sandra Jazmín </t>
  </si>
  <si>
    <t>Uribe Bazán</t>
  </si>
  <si>
    <t>BCAL02-328</t>
  </si>
  <si>
    <t>Clara</t>
  </si>
  <si>
    <t>Vera Martínez</t>
  </si>
  <si>
    <t>Actualizado</t>
  </si>
  <si>
    <t>Fecha retorno</t>
  </si>
  <si>
    <t>Actualizado al 21/04/2021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</si>
</sst>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d/mm/yyyy;@"/>
  </numFmts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theme="0"/>
      <name val="Calibri"/>
      <family val="2"/>
    </font>
    <font>
      <b/>
      <i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rgb="FF666699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165" fontId="0" fillId="0" borderId="1" xfId="0" applyNumberFormat="1" applyFont="1" applyBorder="1"/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4" xfId="0" applyFont="1" applyBorder="1"/>
    <xf numFmtId="0" fontId="0" fillId="0" borderId="0" xfId="0" applyFont="1"/>
    <xf numFmtId="0" fontId="3" fillId="0" borderId="1" xfId="0" applyFont="1" applyBorder="1" applyAlignment="1">
      <alignment horizontal="right"/>
    </xf>
    <xf numFmtId="0" fontId="3" fillId="0" borderId="4" xfId="0" applyFont="1" applyBorder="1"/>
    <xf numFmtId="0" fontId="0" fillId="2" borderId="0" xfId="0" applyFont="1" applyFill="1"/>
    <xf numFmtId="0" fontId="3" fillId="2" borderId="4" xfId="0" applyFont="1" applyFill="1" applyBorder="1"/>
    <xf numFmtId="0" fontId="0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right"/>
    </xf>
    <xf numFmtId="17" fontId="2" fillId="0" borderId="1" xfId="0" applyNumberFormat="1" applyFont="1" applyBorder="1" applyAlignment="1">
      <alignment horizontal="right"/>
    </xf>
    <xf numFmtId="17" fontId="0" fillId="0" borderId="3" xfId="0" applyNumberFormat="1" applyFont="1" applyBorder="1" applyAlignment="1">
      <alignment horizontal="right"/>
    </xf>
    <xf numFmtId="17" fontId="3" fillId="0" borderId="1" xfId="0" applyNumberFormat="1" applyFont="1" applyBorder="1" applyAlignment="1">
      <alignment horizontal="right"/>
    </xf>
    <xf numFmtId="17" fontId="0" fillId="0" borderId="4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ont>
        <sz val="11"/>
        <color rgb="FF000000"/>
        <name val="Calibri"/>
      </font>
      <fill>
        <patternFill>
          <bgColor rgb="FFFFF2C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60158</xdr:colOff>
      <xdr:row>0</xdr:row>
      <xdr:rowOff>120315</xdr:rowOff>
    </xdr:from>
    <xdr:to>
      <xdr:col>9</xdr:col>
      <xdr:colOff>473928</xdr:colOff>
      <xdr:row>0</xdr:row>
      <xdr:rowOff>916032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4915" r="11523" b="28670"/>
        <a:stretch/>
      </xdr:blipFill>
      <xdr:spPr>
        <a:xfrm>
          <a:off x="3295316" y="120315"/>
          <a:ext cx="6021823" cy="79571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8"/>
  <sheetViews>
    <sheetView showGridLines="0" tabSelected="1" zoomScale="114" zoomScaleNormal="114" workbookViewId="0">
      <selection activeCell="A79" sqref="A79"/>
    </sheetView>
  </sheetViews>
  <sheetFormatPr baseColWidth="10" defaultColWidth="8.77734375" defaultRowHeight="14.4" x14ac:dyDescent="0.3"/>
  <cols>
    <col min="1" max="1" width="13.77734375" customWidth="1"/>
    <col min="2" max="2" width="11.109375" customWidth="1"/>
    <col min="3" max="3" width="22.33203125" customWidth="1"/>
    <col min="4" max="4" width="21.44140625" customWidth="1"/>
    <col min="5" max="5" width="13" style="1" customWidth="1"/>
    <col min="6" max="6" width="11.88671875" style="2" customWidth="1"/>
    <col min="7" max="7" width="11.5546875"/>
    <col min="8" max="8" width="12.109375" customWidth="1"/>
    <col min="9" max="9" width="11.77734375" customWidth="1"/>
    <col min="10" max="10" width="11.109375" customWidth="1"/>
    <col min="11" max="11" width="12.109375" customWidth="1"/>
    <col min="12" max="12" width="11.5546875" customWidth="1"/>
    <col min="13" max="13" width="16.21875" customWidth="1"/>
    <col min="14" max="983" width="10.77734375" customWidth="1"/>
    <col min="984" max="988" width="9.109375" customWidth="1"/>
    <col min="989" max="990" width="11.5546875" customWidth="1"/>
    <col min="991" max="1025" width="11.5546875"/>
  </cols>
  <sheetData>
    <row r="1" spans="1:1024" ht="79.2" customHeight="1" x14ac:dyDescent="0.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024" ht="19.95" customHeight="1" x14ac:dyDescent="0.3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024" ht="19.95" customHeight="1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024" s="3" customFormat="1" ht="44.1" customHeight="1" x14ac:dyDescent="0.3">
      <c r="A4" s="17" t="s">
        <v>1</v>
      </c>
      <c r="B4" s="18" t="s">
        <v>2</v>
      </c>
      <c r="C4" s="18" t="s">
        <v>3</v>
      </c>
      <c r="D4" s="18" t="s">
        <v>4</v>
      </c>
      <c r="E4" s="19" t="s">
        <v>240</v>
      </c>
      <c r="F4" s="20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  <c r="M4" s="21" t="s">
        <v>12</v>
      </c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11" customFormat="1" x14ac:dyDescent="0.3">
      <c r="A5" s="4" t="s">
        <v>13</v>
      </c>
      <c r="B5" s="5">
        <v>1700472</v>
      </c>
      <c r="C5" s="5" t="s">
        <v>14</v>
      </c>
      <c r="D5" s="5" t="s">
        <v>15</v>
      </c>
      <c r="E5" s="6">
        <v>43090</v>
      </c>
      <c r="F5" s="7">
        <f ca="1">+DATEDIF(E5:E68,TODAY(),"y")</f>
        <v>3</v>
      </c>
      <c r="G5" s="8" t="s">
        <v>16</v>
      </c>
      <c r="H5" s="23" t="s">
        <v>16</v>
      </c>
      <c r="I5" s="22" t="s">
        <v>16</v>
      </c>
      <c r="J5" s="22" t="s">
        <v>16</v>
      </c>
      <c r="K5" s="23">
        <f>EDATE($E5,48)</f>
        <v>44551</v>
      </c>
      <c r="L5" s="24">
        <f t="shared" ref="L5:L36" si="0">EDATE($E5,60)</f>
        <v>44916</v>
      </c>
      <c r="M5" s="10" t="s">
        <v>239</v>
      </c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1" customFormat="1" x14ac:dyDescent="0.3">
      <c r="A6" s="4" t="s">
        <v>17</v>
      </c>
      <c r="B6" s="5">
        <v>2597016</v>
      </c>
      <c r="C6" s="5" t="s">
        <v>18</v>
      </c>
      <c r="D6" s="5" t="s">
        <v>19</v>
      </c>
      <c r="E6" s="6">
        <v>44201</v>
      </c>
      <c r="F6" s="16">
        <f ca="1">+DATEDIF(E6:E68,TODAY(),"y")</f>
        <v>0</v>
      </c>
      <c r="G6" s="8" t="s">
        <v>16</v>
      </c>
      <c r="H6" s="22">
        <f>EDATE($E6,12)</f>
        <v>44566</v>
      </c>
      <c r="I6" s="22">
        <f>EDATE($E6,24)</f>
        <v>44931</v>
      </c>
      <c r="J6" s="22">
        <f>EDATE($E6,36)</f>
        <v>45296</v>
      </c>
      <c r="K6" s="23">
        <f>EDATE($E6,48)</f>
        <v>45662</v>
      </c>
      <c r="L6" s="22">
        <f t="shared" si="0"/>
        <v>46027</v>
      </c>
      <c r="M6" s="10" t="s">
        <v>239</v>
      </c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11" customFormat="1" x14ac:dyDescent="0.3">
      <c r="A7" s="4" t="s">
        <v>20</v>
      </c>
      <c r="B7" s="5">
        <v>4423998</v>
      </c>
      <c r="C7" s="5" t="s">
        <v>21</v>
      </c>
      <c r="D7" s="5" t="s">
        <v>22</v>
      </c>
      <c r="E7" s="6">
        <v>43029</v>
      </c>
      <c r="F7" s="16">
        <f ca="1">+DATEDIF(E7:E69,TODAY(),"y")</f>
        <v>3</v>
      </c>
      <c r="G7" s="8" t="s">
        <v>16</v>
      </c>
      <c r="H7" s="23" t="s">
        <v>16</v>
      </c>
      <c r="I7" s="22" t="s">
        <v>16</v>
      </c>
      <c r="J7" s="22" t="s">
        <v>16</v>
      </c>
      <c r="K7" s="23">
        <f>EDATE($E7,48)</f>
        <v>44490</v>
      </c>
      <c r="L7" s="24">
        <f t="shared" si="0"/>
        <v>44855</v>
      </c>
      <c r="M7" s="10" t="s">
        <v>239</v>
      </c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s="11" customFormat="1" x14ac:dyDescent="0.3">
      <c r="A8" s="4" t="s">
        <v>23</v>
      </c>
      <c r="B8" s="5">
        <v>3414002</v>
      </c>
      <c r="C8" s="5" t="s">
        <v>24</v>
      </c>
      <c r="D8" s="5" t="s">
        <v>25</v>
      </c>
      <c r="E8" s="6">
        <v>42781</v>
      </c>
      <c r="F8" s="16">
        <f ca="1">+DATEDIF(E8:E70,TODAY(),"y")</f>
        <v>4</v>
      </c>
      <c r="G8" s="8" t="s">
        <v>16</v>
      </c>
      <c r="H8" s="23" t="s">
        <v>16</v>
      </c>
      <c r="I8" s="22" t="s">
        <v>16</v>
      </c>
      <c r="J8" s="22" t="s">
        <v>16</v>
      </c>
      <c r="K8" s="25" t="s">
        <v>26</v>
      </c>
      <c r="L8" s="24">
        <f t="shared" si="0"/>
        <v>44607</v>
      </c>
      <c r="M8" s="13" t="s">
        <v>27</v>
      </c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11" customFormat="1" x14ac:dyDescent="0.3">
      <c r="A9" s="4" t="s">
        <v>28</v>
      </c>
      <c r="B9" s="5">
        <v>3178858</v>
      </c>
      <c r="C9" s="5" t="s">
        <v>29</v>
      </c>
      <c r="D9" s="5" t="s">
        <v>30</v>
      </c>
      <c r="E9" s="6">
        <v>43209</v>
      </c>
      <c r="F9" s="16">
        <f ca="1">+DATEDIF(E9:E71,TODAY(),"y")</f>
        <v>3</v>
      </c>
      <c r="G9" s="8" t="s">
        <v>16</v>
      </c>
      <c r="H9" s="23" t="s">
        <v>16</v>
      </c>
      <c r="I9" s="22" t="s">
        <v>16</v>
      </c>
      <c r="J9" s="22">
        <f>EDATE($E9,36)</f>
        <v>44305</v>
      </c>
      <c r="K9" s="23">
        <f t="shared" ref="K9:K15" si="1">EDATE($E9,48)</f>
        <v>44670</v>
      </c>
      <c r="L9" s="24">
        <f t="shared" si="0"/>
        <v>45035</v>
      </c>
      <c r="M9" s="10" t="s">
        <v>239</v>
      </c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s="11" customFormat="1" x14ac:dyDescent="0.3">
      <c r="A10" s="4" t="s">
        <v>31</v>
      </c>
      <c r="B10" s="5">
        <v>2464705</v>
      </c>
      <c r="C10" s="5" t="s">
        <v>32</v>
      </c>
      <c r="D10" s="5" t="s">
        <v>33</v>
      </c>
      <c r="E10" s="6">
        <v>43089</v>
      </c>
      <c r="F10" s="16">
        <f ca="1">+DATEDIF(E10:E72,TODAY(),"y")</f>
        <v>3</v>
      </c>
      <c r="G10" s="8" t="s">
        <v>16</v>
      </c>
      <c r="H10" s="23" t="s">
        <v>16</v>
      </c>
      <c r="I10" s="22" t="s">
        <v>16</v>
      </c>
      <c r="J10" s="22" t="s">
        <v>16</v>
      </c>
      <c r="K10" s="23">
        <f t="shared" si="1"/>
        <v>44550</v>
      </c>
      <c r="L10" s="24">
        <f t="shared" si="0"/>
        <v>44915</v>
      </c>
      <c r="M10" s="10" t="s">
        <v>239</v>
      </c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s="14" customFormat="1" x14ac:dyDescent="0.3">
      <c r="A11" s="4" t="s">
        <v>34</v>
      </c>
      <c r="B11" s="5">
        <v>3789358</v>
      </c>
      <c r="C11" s="5" t="s">
        <v>35</v>
      </c>
      <c r="D11" s="5" t="s">
        <v>36</v>
      </c>
      <c r="E11" s="6">
        <v>43306</v>
      </c>
      <c r="F11" s="16">
        <f t="shared" ref="F11:F18" ca="1" si="2">+DATEDIF(E11:E72,TODAY(),"y")</f>
        <v>2</v>
      </c>
      <c r="G11" s="8" t="s">
        <v>16</v>
      </c>
      <c r="H11" s="23" t="s">
        <v>16</v>
      </c>
      <c r="I11" s="22" t="s">
        <v>16</v>
      </c>
      <c r="J11" s="22">
        <f>EDATE($E11,36)</f>
        <v>44402</v>
      </c>
      <c r="K11" s="23">
        <f t="shared" si="1"/>
        <v>44767</v>
      </c>
      <c r="L11" s="24">
        <f t="shared" si="0"/>
        <v>45132</v>
      </c>
      <c r="M11" s="10" t="s">
        <v>239</v>
      </c>
      <c r="ALA11" s="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1" customFormat="1" x14ac:dyDescent="0.3">
      <c r="A12" s="4" t="s">
        <v>37</v>
      </c>
      <c r="B12" s="5">
        <v>3989695</v>
      </c>
      <c r="C12" s="5" t="s">
        <v>38</v>
      </c>
      <c r="D12" s="5" t="s">
        <v>39</v>
      </c>
      <c r="E12" s="6">
        <v>43449</v>
      </c>
      <c r="F12" s="16">
        <f t="shared" ca="1" si="2"/>
        <v>2</v>
      </c>
      <c r="G12" s="8" t="s">
        <v>16</v>
      </c>
      <c r="H12" s="23" t="s">
        <v>16</v>
      </c>
      <c r="I12" s="23" t="s">
        <v>16</v>
      </c>
      <c r="J12" s="22">
        <f>EDATE($E12,36)</f>
        <v>44545</v>
      </c>
      <c r="K12" s="23">
        <f t="shared" si="1"/>
        <v>44910</v>
      </c>
      <c r="L12" s="24">
        <f t="shared" si="0"/>
        <v>45275</v>
      </c>
      <c r="M12" s="10" t="s">
        <v>239</v>
      </c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s="14" customFormat="1" x14ac:dyDescent="0.3">
      <c r="A13" s="4" t="s">
        <v>40</v>
      </c>
      <c r="B13" s="5">
        <v>3207503</v>
      </c>
      <c r="C13" s="5" t="s">
        <v>41</v>
      </c>
      <c r="D13" s="5" t="s">
        <v>42</v>
      </c>
      <c r="E13" s="6">
        <v>43231</v>
      </c>
      <c r="F13" s="16">
        <f t="shared" ca="1" si="2"/>
        <v>2</v>
      </c>
      <c r="G13" s="8" t="s">
        <v>16</v>
      </c>
      <c r="H13" s="23" t="s">
        <v>16</v>
      </c>
      <c r="I13" s="22" t="s">
        <v>16</v>
      </c>
      <c r="J13" s="22">
        <f>EDATE($E13,36)</f>
        <v>44327</v>
      </c>
      <c r="K13" s="23">
        <f t="shared" si="1"/>
        <v>44692</v>
      </c>
      <c r="L13" s="24">
        <f t="shared" si="0"/>
        <v>45057</v>
      </c>
      <c r="M13" s="10" t="s">
        <v>239</v>
      </c>
      <c r="ALA13" s="11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1" customFormat="1" x14ac:dyDescent="0.3">
      <c r="A14" s="4" t="s">
        <v>43</v>
      </c>
      <c r="B14" s="5">
        <v>3995338</v>
      </c>
      <c r="C14" s="5" t="s">
        <v>44</v>
      </c>
      <c r="D14" s="5" t="s">
        <v>45</v>
      </c>
      <c r="E14" s="6">
        <v>43306</v>
      </c>
      <c r="F14" s="16">
        <f t="shared" ca="1" si="2"/>
        <v>2</v>
      </c>
      <c r="G14" s="8" t="s">
        <v>16</v>
      </c>
      <c r="H14" s="23" t="s">
        <v>16</v>
      </c>
      <c r="I14" s="22" t="s">
        <v>16</v>
      </c>
      <c r="J14" s="22">
        <f>EDATE($E14,36)</f>
        <v>44402</v>
      </c>
      <c r="K14" s="23">
        <f t="shared" si="1"/>
        <v>44767</v>
      </c>
      <c r="L14" s="24">
        <f t="shared" si="0"/>
        <v>45132</v>
      </c>
      <c r="M14" s="10" t="s">
        <v>239</v>
      </c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x14ac:dyDescent="0.3">
      <c r="A15" s="4" t="s">
        <v>46</v>
      </c>
      <c r="B15" s="5">
        <v>3421001</v>
      </c>
      <c r="C15" s="5" t="s">
        <v>47</v>
      </c>
      <c r="D15" s="5" t="s">
        <v>48</v>
      </c>
      <c r="E15" s="6">
        <v>43700</v>
      </c>
      <c r="F15" s="16">
        <f t="shared" ca="1" si="2"/>
        <v>1</v>
      </c>
      <c r="G15" s="8" t="s">
        <v>16</v>
      </c>
      <c r="H15" s="25" t="s">
        <v>49</v>
      </c>
      <c r="I15" s="22">
        <f>EDATE($E15,24)</f>
        <v>44431</v>
      </c>
      <c r="J15" s="22">
        <f>EDATE($E15,36)</f>
        <v>44796</v>
      </c>
      <c r="K15" s="23">
        <f t="shared" si="1"/>
        <v>45161</v>
      </c>
      <c r="L15" s="24">
        <f t="shared" si="0"/>
        <v>45527</v>
      </c>
      <c r="M15" s="13" t="s">
        <v>50</v>
      </c>
      <c r="ALA15" s="11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s="14" customFormat="1" x14ac:dyDescent="0.3">
      <c r="A16" s="4" t="s">
        <v>51</v>
      </c>
      <c r="B16" s="5">
        <v>5591442</v>
      </c>
      <c r="C16" s="5" t="s">
        <v>52</v>
      </c>
      <c r="D16" s="5" t="s">
        <v>53</v>
      </c>
      <c r="E16" s="6">
        <v>42817</v>
      </c>
      <c r="F16" s="16">
        <f t="shared" ca="1" si="2"/>
        <v>4</v>
      </c>
      <c r="G16" s="8" t="s">
        <v>16</v>
      </c>
      <c r="H16" s="23" t="s">
        <v>16</v>
      </c>
      <c r="I16" s="23" t="s">
        <v>16</v>
      </c>
      <c r="J16" s="22" t="s">
        <v>16</v>
      </c>
      <c r="K16" s="22" t="s">
        <v>16</v>
      </c>
      <c r="L16" s="24">
        <f t="shared" si="0"/>
        <v>44643</v>
      </c>
      <c r="M16" s="10" t="s">
        <v>239</v>
      </c>
      <c r="ALA16" s="11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s="14" customFormat="1" x14ac:dyDescent="0.3">
      <c r="A17" s="4" t="s">
        <v>54</v>
      </c>
      <c r="B17" s="5">
        <v>3853847</v>
      </c>
      <c r="C17" s="5" t="s">
        <v>55</v>
      </c>
      <c r="D17" s="5" t="s">
        <v>56</v>
      </c>
      <c r="E17" s="6">
        <v>43158</v>
      </c>
      <c r="F17" s="16">
        <f t="shared" ca="1" si="2"/>
        <v>3</v>
      </c>
      <c r="G17" s="9" t="s">
        <v>16</v>
      </c>
      <c r="H17" s="23" t="s">
        <v>16</v>
      </c>
      <c r="I17" s="25" t="s">
        <v>26</v>
      </c>
      <c r="J17" s="25" t="s">
        <v>26</v>
      </c>
      <c r="K17" s="23">
        <f>EDATE($E17,48)</f>
        <v>44619</v>
      </c>
      <c r="L17" s="24">
        <f t="shared" si="0"/>
        <v>44984</v>
      </c>
      <c r="M17" s="15" t="s">
        <v>57</v>
      </c>
      <c r="ALA17" s="11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s="11" customFormat="1" x14ac:dyDescent="0.3">
      <c r="A18" s="4" t="s">
        <v>58</v>
      </c>
      <c r="B18" s="5">
        <v>1962352</v>
      </c>
      <c r="C18" s="5" t="s">
        <v>59</v>
      </c>
      <c r="D18" s="5" t="s">
        <v>60</v>
      </c>
      <c r="E18" s="6">
        <v>43363</v>
      </c>
      <c r="F18" s="16">
        <f t="shared" ca="1" si="2"/>
        <v>2</v>
      </c>
      <c r="G18" s="9" t="s">
        <v>16</v>
      </c>
      <c r="H18" s="23" t="s">
        <v>16</v>
      </c>
      <c r="I18" s="23" t="s">
        <v>16</v>
      </c>
      <c r="J18" s="22">
        <f>EDATE($E18,36)</f>
        <v>44459</v>
      </c>
      <c r="K18" s="23">
        <f>EDATE($E18,48)</f>
        <v>44824</v>
      </c>
      <c r="L18" s="24">
        <f t="shared" si="0"/>
        <v>45189</v>
      </c>
      <c r="M18" s="10" t="s">
        <v>239</v>
      </c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s="14" customFormat="1" x14ac:dyDescent="0.3">
      <c r="A19" s="4" t="s">
        <v>61</v>
      </c>
      <c r="B19" s="5">
        <v>3721974</v>
      </c>
      <c r="C19" s="5" t="s">
        <v>62</v>
      </c>
      <c r="D19" s="5" t="s">
        <v>63</v>
      </c>
      <c r="E19" s="6">
        <v>43031</v>
      </c>
      <c r="F19" s="16">
        <f t="shared" ref="F19:F30" ca="1" si="3">+DATEDIF(E19:E81,TODAY(),"y")</f>
        <v>3</v>
      </c>
      <c r="G19" s="9" t="s">
        <v>16</v>
      </c>
      <c r="H19" s="23" t="s">
        <v>16</v>
      </c>
      <c r="I19" s="22" t="s">
        <v>16</v>
      </c>
      <c r="J19" s="25" t="s">
        <v>49</v>
      </c>
      <c r="K19" s="23">
        <f>EDATE($E19,48)</f>
        <v>44492</v>
      </c>
      <c r="L19" s="24">
        <f t="shared" si="0"/>
        <v>44857</v>
      </c>
      <c r="M19" s="15" t="s">
        <v>64</v>
      </c>
      <c r="ALA19" s="11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s="14" customFormat="1" x14ac:dyDescent="0.3">
      <c r="A20" s="4" t="s">
        <v>65</v>
      </c>
      <c r="B20" s="5">
        <v>4634491</v>
      </c>
      <c r="C20" s="5" t="s">
        <v>66</v>
      </c>
      <c r="D20" s="5" t="s">
        <v>67</v>
      </c>
      <c r="E20" s="6">
        <v>43412</v>
      </c>
      <c r="F20" s="16">
        <f t="shared" ca="1" si="3"/>
        <v>2</v>
      </c>
      <c r="G20" s="9" t="s">
        <v>16</v>
      </c>
      <c r="H20" s="23" t="s">
        <v>16</v>
      </c>
      <c r="I20" s="23" t="s">
        <v>16</v>
      </c>
      <c r="J20" s="22">
        <f>EDATE($E20,36)</f>
        <v>44508</v>
      </c>
      <c r="K20" s="23">
        <f>EDATE($E20,48)</f>
        <v>44873</v>
      </c>
      <c r="L20" s="24">
        <f t="shared" si="0"/>
        <v>45238</v>
      </c>
      <c r="M20" s="10" t="s">
        <v>239</v>
      </c>
      <c r="ALA20" s="11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s="14" customFormat="1" x14ac:dyDescent="0.3">
      <c r="A21" s="4" t="s">
        <v>68</v>
      </c>
      <c r="B21" s="5">
        <v>1828771</v>
      </c>
      <c r="C21" s="5" t="s">
        <v>69</v>
      </c>
      <c r="D21" s="5" t="s">
        <v>70</v>
      </c>
      <c r="E21" s="6">
        <v>42791</v>
      </c>
      <c r="F21" s="16">
        <f t="shared" ca="1" si="3"/>
        <v>4</v>
      </c>
      <c r="G21" s="9" t="s">
        <v>16</v>
      </c>
      <c r="H21" s="25" t="s">
        <v>49</v>
      </c>
      <c r="I21" s="25" t="s">
        <v>26</v>
      </c>
      <c r="J21" s="25" t="s">
        <v>26</v>
      </c>
      <c r="K21" s="25" t="s">
        <v>26</v>
      </c>
      <c r="L21" s="24">
        <f t="shared" si="0"/>
        <v>44617</v>
      </c>
      <c r="M21" s="13" t="s">
        <v>71</v>
      </c>
      <c r="ALA21" s="1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s="11" customFormat="1" x14ac:dyDescent="0.3">
      <c r="A22" s="4" t="s">
        <v>72</v>
      </c>
      <c r="B22" s="5">
        <v>4279645</v>
      </c>
      <c r="C22" s="5" t="s">
        <v>73</v>
      </c>
      <c r="D22" s="5" t="s">
        <v>74</v>
      </c>
      <c r="E22" s="6">
        <v>43090</v>
      </c>
      <c r="F22" s="16">
        <f t="shared" ca="1" si="3"/>
        <v>3</v>
      </c>
      <c r="G22" s="9" t="s">
        <v>16</v>
      </c>
      <c r="H22" s="23" t="s">
        <v>16</v>
      </c>
      <c r="I22" s="22" t="s">
        <v>16</v>
      </c>
      <c r="J22" s="25" t="s">
        <v>49</v>
      </c>
      <c r="K22" s="23">
        <f t="shared" ref="K22:K45" si="4">EDATE($E22,48)</f>
        <v>44551</v>
      </c>
      <c r="L22" s="24">
        <f t="shared" si="0"/>
        <v>44916</v>
      </c>
      <c r="M22" s="13" t="s">
        <v>64</v>
      </c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s="11" customFormat="1" x14ac:dyDescent="0.3">
      <c r="A23" s="4" t="s">
        <v>75</v>
      </c>
      <c r="B23" s="5">
        <v>4323978</v>
      </c>
      <c r="C23" s="5" t="s">
        <v>76</v>
      </c>
      <c r="D23" s="5" t="s">
        <v>77</v>
      </c>
      <c r="E23" s="6">
        <v>43082</v>
      </c>
      <c r="F23" s="16">
        <f t="shared" ca="1" si="3"/>
        <v>3</v>
      </c>
      <c r="G23" s="9" t="s">
        <v>16</v>
      </c>
      <c r="H23" s="23" t="s">
        <v>16</v>
      </c>
      <c r="I23" s="22" t="s">
        <v>16</v>
      </c>
      <c r="J23" s="22" t="s">
        <v>16</v>
      </c>
      <c r="K23" s="23">
        <f t="shared" si="4"/>
        <v>44543</v>
      </c>
      <c r="L23" s="24">
        <f t="shared" si="0"/>
        <v>44908</v>
      </c>
      <c r="M23" s="10" t="s">
        <v>239</v>
      </c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s="14" customFormat="1" x14ac:dyDescent="0.3">
      <c r="A24" s="4" t="s">
        <v>78</v>
      </c>
      <c r="B24" s="5">
        <v>2955889</v>
      </c>
      <c r="C24" s="5" t="s">
        <v>79</v>
      </c>
      <c r="D24" s="5" t="s">
        <v>80</v>
      </c>
      <c r="E24" s="6">
        <v>43188</v>
      </c>
      <c r="F24" s="16">
        <f t="shared" ca="1" si="3"/>
        <v>3</v>
      </c>
      <c r="G24" s="9" t="s">
        <v>16</v>
      </c>
      <c r="H24" s="23" t="s">
        <v>16</v>
      </c>
      <c r="I24" s="22" t="s">
        <v>16</v>
      </c>
      <c r="J24" s="25" t="s">
        <v>26</v>
      </c>
      <c r="K24" s="23">
        <f t="shared" si="4"/>
        <v>44649</v>
      </c>
      <c r="L24" s="24">
        <f t="shared" si="0"/>
        <v>45014</v>
      </c>
      <c r="M24" s="13" t="s">
        <v>64</v>
      </c>
      <c r="ALA24" s="11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s="14" customFormat="1" x14ac:dyDescent="0.3">
      <c r="A25" s="4" t="s">
        <v>81</v>
      </c>
      <c r="B25" s="5">
        <v>3743838</v>
      </c>
      <c r="C25" s="5" t="s">
        <v>82</v>
      </c>
      <c r="D25" s="5" t="s">
        <v>83</v>
      </c>
      <c r="E25" s="6">
        <v>42930</v>
      </c>
      <c r="F25" s="16">
        <f t="shared" ca="1" si="3"/>
        <v>3</v>
      </c>
      <c r="G25" s="9" t="s">
        <v>16</v>
      </c>
      <c r="H25" s="23" t="s">
        <v>16</v>
      </c>
      <c r="I25" s="22" t="s">
        <v>16</v>
      </c>
      <c r="J25" s="22" t="s">
        <v>16</v>
      </c>
      <c r="K25" s="23">
        <f t="shared" si="4"/>
        <v>44391</v>
      </c>
      <c r="L25" s="24">
        <f t="shared" si="0"/>
        <v>44756</v>
      </c>
      <c r="M25" s="10" t="s">
        <v>239</v>
      </c>
      <c r="ALA25" s="11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s="11" customFormat="1" x14ac:dyDescent="0.3">
      <c r="A26" s="4" t="s">
        <v>84</v>
      </c>
      <c r="B26" s="5">
        <v>1689745</v>
      </c>
      <c r="C26" s="5" t="s">
        <v>85</v>
      </c>
      <c r="D26" s="5" t="s">
        <v>86</v>
      </c>
      <c r="E26" s="6">
        <v>42898</v>
      </c>
      <c r="F26" s="16">
        <f t="shared" ca="1" si="3"/>
        <v>3</v>
      </c>
      <c r="G26" s="9" t="s">
        <v>16</v>
      </c>
      <c r="H26" s="23" t="s">
        <v>16</v>
      </c>
      <c r="I26" s="22" t="s">
        <v>16</v>
      </c>
      <c r="J26" s="22" t="s">
        <v>16</v>
      </c>
      <c r="K26" s="23">
        <f t="shared" si="4"/>
        <v>44359</v>
      </c>
      <c r="L26" s="24">
        <f t="shared" si="0"/>
        <v>44724</v>
      </c>
      <c r="M26" s="10" t="s">
        <v>239</v>
      </c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s="14" customFormat="1" x14ac:dyDescent="0.3">
      <c r="A27" s="4" t="s">
        <v>87</v>
      </c>
      <c r="B27" s="5">
        <v>3667793</v>
      </c>
      <c r="C27" s="5" t="s">
        <v>88</v>
      </c>
      <c r="D27" s="5" t="s">
        <v>89</v>
      </c>
      <c r="E27" s="6">
        <v>43062</v>
      </c>
      <c r="F27" s="16">
        <f t="shared" ca="1" si="3"/>
        <v>3</v>
      </c>
      <c r="G27" s="9" t="s">
        <v>16</v>
      </c>
      <c r="H27" s="23" t="s">
        <v>16</v>
      </c>
      <c r="I27" s="23" t="s">
        <v>16</v>
      </c>
      <c r="J27" s="25" t="s">
        <v>26</v>
      </c>
      <c r="K27" s="23">
        <f t="shared" si="4"/>
        <v>44523</v>
      </c>
      <c r="L27" s="24">
        <f t="shared" si="0"/>
        <v>44888</v>
      </c>
      <c r="M27" s="13" t="s">
        <v>64</v>
      </c>
      <c r="ALA27" s="11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s="11" customFormat="1" x14ac:dyDescent="0.3">
      <c r="A28" s="4" t="s">
        <v>90</v>
      </c>
      <c r="B28" s="5">
        <v>4828051</v>
      </c>
      <c r="C28" s="5" t="s">
        <v>91</v>
      </c>
      <c r="D28" s="5" t="s">
        <v>92</v>
      </c>
      <c r="E28" s="6">
        <v>43358</v>
      </c>
      <c r="F28" s="16">
        <f t="shared" ca="1" si="3"/>
        <v>2</v>
      </c>
      <c r="G28" s="9" t="s">
        <v>16</v>
      </c>
      <c r="H28" s="23" t="s">
        <v>16</v>
      </c>
      <c r="I28" s="22" t="s">
        <v>16</v>
      </c>
      <c r="J28" s="22">
        <f>EDATE($E28,36)</f>
        <v>44454</v>
      </c>
      <c r="K28" s="23">
        <f t="shared" si="4"/>
        <v>44819</v>
      </c>
      <c r="L28" s="24">
        <f t="shared" si="0"/>
        <v>45184</v>
      </c>
      <c r="M28" s="10" t="s">
        <v>239</v>
      </c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s="14" customFormat="1" x14ac:dyDescent="0.3">
      <c r="A29" s="4" t="s">
        <v>93</v>
      </c>
      <c r="B29" s="5">
        <v>2495895</v>
      </c>
      <c r="C29" s="5" t="s">
        <v>94</v>
      </c>
      <c r="D29" s="5" t="s">
        <v>95</v>
      </c>
      <c r="E29" s="6">
        <v>42999</v>
      </c>
      <c r="F29" s="16">
        <f t="shared" ca="1" si="3"/>
        <v>3</v>
      </c>
      <c r="G29" s="9" t="s">
        <v>16</v>
      </c>
      <c r="H29" s="25" t="s">
        <v>26</v>
      </c>
      <c r="I29" s="25" t="s">
        <v>26</v>
      </c>
      <c r="J29" s="25" t="s">
        <v>26</v>
      </c>
      <c r="K29" s="23">
        <f t="shared" si="4"/>
        <v>44460</v>
      </c>
      <c r="L29" s="24">
        <f t="shared" si="0"/>
        <v>44825</v>
      </c>
      <c r="M29" s="13" t="s">
        <v>96</v>
      </c>
      <c r="ALA29" s="11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s="14" customFormat="1" x14ac:dyDescent="0.3">
      <c r="A30" s="4" t="s">
        <v>97</v>
      </c>
      <c r="B30" s="5">
        <v>3529078</v>
      </c>
      <c r="C30" s="5" t="s">
        <v>98</v>
      </c>
      <c r="D30" s="5" t="s">
        <v>99</v>
      </c>
      <c r="E30" s="6">
        <v>43846</v>
      </c>
      <c r="F30" s="16">
        <f t="shared" ca="1" si="3"/>
        <v>1</v>
      </c>
      <c r="G30" s="9" t="s">
        <v>16</v>
      </c>
      <c r="H30" s="23" t="s">
        <v>16</v>
      </c>
      <c r="I30" s="22">
        <f>EDATE($E30,24)</f>
        <v>44577</v>
      </c>
      <c r="J30" s="22">
        <f>EDATE($E30,36)</f>
        <v>44942</v>
      </c>
      <c r="K30" s="23">
        <f t="shared" si="4"/>
        <v>45307</v>
      </c>
      <c r="L30" s="24">
        <f t="shared" si="0"/>
        <v>45673</v>
      </c>
      <c r="M30" s="10" t="s">
        <v>239</v>
      </c>
      <c r="ALA30" s="11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14" customFormat="1" x14ac:dyDescent="0.3">
      <c r="A31" s="4" t="s">
        <v>100</v>
      </c>
      <c r="B31" s="5">
        <v>3438695</v>
      </c>
      <c r="C31" s="5" t="s">
        <v>101</v>
      </c>
      <c r="D31" s="5" t="s">
        <v>102</v>
      </c>
      <c r="E31" s="6">
        <v>43031</v>
      </c>
      <c r="F31" s="16">
        <f ca="1">+DATEDIF(E31:E94,TODAY(),"y")</f>
        <v>3</v>
      </c>
      <c r="G31" s="9" t="s">
        <v>16</v>
      </c>
      <c r="H31" s="23" t="s">
        <v>16</v>
      </c>
      <c r="I31" s="22" t="s">
        <v>16</v>
      </c>
      <c r="J31" s="25" t="s">
        <v>26</v>
      </c>
      <c r="K31" s="23">
        <f t="shared" si="4"/>
        <v>44492</v>
      </c>
      <c r="L31" s="24">
        <f t="shared" si="0"/>
        <v>44857</v>
      </c>
      <c r="M31" s="13" t="s">
        <v>64</v>
      </c>
      <c r="ALA31" s="1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s="14" customFormat="1" x14ac:dyDescent="0.3">
      <c r="A32" s="4" t="s">
        <v>103</v>
      </c>
      <c r="B32" s="5">
        <v>1431766</v>
      </c>
      <c r="C32" s="5" t="s">
        <v>104</v>
      </c>
      <c r="D32" s="5" t="s">
        <v>105</v>
      </c>
      <c r="E32" s="6">
        <v>44187</v>
      </c>
      <c r="F32" s="16">
        <f ca="1">+DATEDIF(E32:E94,TODAY(),"y")</f>
        <v>0</v>
      </c>
      <c r="G32" s="9" t="s">
        <v>16</v>
      </c>
      <c r="H32" s="22">
        <f>EDATE($E32,12)</f>
        <v>44552</v>
      </c>
      <c r="I32" s="22">
        <f>EDATE($E32,24)</f>
        <v>44917</v>
      </c>
      <c r="J32" s="22">
        <f>EDATE($E32,36)</f>
        <v>45282</v>
      </c>
      <c r="K32" s="23">
        <f t="shared" si="4"/>
        <v>45648</v>
      </c>
      <c r="L32" s="22">
        <f t="shared" si="0"/>
        <v>46013</v>
      </c>
      <c r="M32" s="10" t="s">
        <v>239</v>
      </c>
      <c r="ALA32" s="11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s="14" customFormat="1" x14ac:dyDescent="0.3">
      <c r="A33" s="4" t="s">
        <v>106</v>
      </c>
      <c r="B33" s="5">
        <v>3901368</v>
      </c>
      <c r="C33" s="5" t="s">
        <v>107</v>
      </c>
      <c r="D33" s="5" t="s">
        <v>108</v>
      </c>
      <c r="E33" s="6">
        <v>42992</v>
      </c>
      <c r="F33" s="16">
        <f ca="1">+DATEDIF(E33:E95,TODAY(),"y")</f>
        <v>3</v>
      </c>
      <c r="G33" s="9" t="s">
        <v>16</v>
      </c>
      <c r="H33" s="23" t="s">
        <v>16</v>
      </c>
      <c r="I33" s="22" t="s">
        <v>16</v>
      </c>
      <c r="J33" s="25" t="s">
        <v>49</v>
      </c>
      <c r="K33" s="23">
        <f t="shared" si="4"/>
        <v>44453</v>
      </c>
      <c r="L33" s="24">
        <f t="shared" si="0"/>
        <v>44818</v>
      </c>
      <c r="M33" s="13" t="s">
        <v>64</v>
      </c>
      <c r="ALA33" s="11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s="11" customFormat="1" x14ac:dyDescent="0.3">
      <c r="A34" s="4" t="s">
        <v>109</v>
      </c>
      <c r="B34" s="5">
        <v>3238184</v>
      </c>
      <c r="C34" s="5" t="s">
        <v>110</v>
      </c>
      <c r="D34" s="5" t="s">
        <v>111</v>
      </c>
      <c r="E34" s="6">
        <v>43232</v>
      </c>
      <c r="F34" s="16">
        <f ca="1">+DATEDIF(E34:E97,TODAY(),"y")</f>
        <v>2</v>
      </c>
      <c r="G34" s="9" t="s">
        <v>16</v>
      </c>
      <c r="H34" s="23" t="s">
        <v>16</v>
      </c>
      <c r="I34" s="22" t="s">
        <v>16</v>
      </c>
      <c r="J34" s="22">
        <f t="shared" ref="J34:J40" si="5">EDATE($E34,36)</f>
        <v>44328</v>
      </c>
      <c r="K34" s="23">
        <f t="shared" si="4"/>
        <v>44693</v>
      </c>
      <c r="L34" s="24">
        <f t="shared" si="0"/>
        <v>45058</v>
      </c>
      <c r="M34" s="10" t="s">
        <v>239</v>
      </c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s="11" customFormat="1" x14ac:dyDescent="0.3">
      <c r="A35" s="4" t="s">
        <v>112</v>
      </c>
      <c r="B35" s="5">
        <v>2515938</v>
      </c>
      <c r="C35" s="5" t="s">
        <v>113</v>
      </c>
      <c r="D35" s="5" t="s">
        <v>114</v>
      </c>
      <c r="E35" s="6">
        <v>43294</v>
      </c>
      <c r="F35" s="16">
        <f ca="1">+DATEDIF(E35:E98,TODAY(),"y")</f>
        <v>2</v>
      </c>
      <c r="G35" s="9" t="s">
        <v>16</v>
      </c>
      <c r="H35" s="23" t="s">
        <v>16</v>
      </c>
      <c r="I35" s="22" t="s">
        <v>16</v>
      </c>
      <c r="J35" s="22">
        <f t="shared" si="5"/>
        <v>44390</v>
      </c>
      <c r="K35" s="23">
        <f t="shared" si="4"/>
        <v>44755</v>
      </c>
      <c r="L35" s="24">
        <f t="shared" si="0"/>
        <v>45120</v>
      </c>
      <c r="M35" s="10" t="s">
        <v>239</v>
      </c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s="14" customFormat="1" x14ac:dyDescent="0.3">
      <c r="A36" s="4" t="s">
        <v>115</v>
      </c>
      <c r="B36" s="5">
        <v>3642493</v>
      </c>
      <c r="C36" s="5" t="s">
        <v>116</v>
      </c>
      <c r="D36" s="5" t="s">
        <v>117</v>
      </c>
      <c r="E36" s="6">
        <v>44184</v>
      </c>
      <c r="F36" s="16">
        <f ca="1">+DATEDIF(E36:E98,TODAY(),"y")</f>
        <v>0</v>
      </c>
      <c r="G36" s="8" t="s">
        <v>16</v>
      </c>
      <c r="H36" s="22">
        <f>EDATE($E36,12)</f>
        <v>44549</v>
      </c>
      <c r="I36" s="22">
        <f>EDATE($E36,24)</f>
        <v>44914</v>
      </c>
      <c r="J36" s="22">
        <f t="shared" si="5"/>
        <v>45279</v>
      </c>
      <c r="K36" s="23">
        <f t="shared" si="4"/>
        <v>45645</v>
      </c>
      <c r="L36" s="22">
        <f t="shared" si="0"/>
        <v>46010</v>
      </c>
      <c r="M36" s="10" t="s">
        <v>239</v>
      </c>
      <c r="ALA36" s="11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s="11" customFormat="1" x14ac:dyDescent="0.3">
      <c r="A37" s="4" t="s">
        <v>118</v>
      </c>
      <c r="B37" s="5">
        <v>4114382</v>
      </c>
      <c r="C37" s="5" t="s">
        <v>119</v>
      </c>
      <c r="D37" s="5" t="s">
        <v>120</v>
      </c>
      <c r="E37" s="6">
        <v>43264</v>
      </c>
      <c r="F37" s="16">
        <f ca="1">+DATEDIF(E37:E99,TODAY(),"y")</f>
        <v>2</v>
      </c>
      <c r="G37" s="9" t="s">
        <v>16</v>
      </c>
      <c r="H37" s="23" t="s">
        <v>16</v>
      </c>
      <c r="I37" s="22" t="s">
        <v>16</v>
      </c>
      <c r="J37" s="22">
        <f t="shared" si="5"/>
        <v>44360</v>
      </c>
      <c r="K37" s="23">
        <f t="shared" si="4"/>
        <v>44725</v>
      </c>
      <c r="L37" s="24">
        <f t="shared" ref="L37:L68" si="6">EDATE($E37,60)</f>
        <v>45090</v>
      </c>
      <c r="M37" s="10" t="s">
        <v>239</v>
      </c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s="11" customFormat="1" x14ac:dyDescent="0.3">
      <c r="A38" s="4" t="s">
        <v>121</v>
      </c>
      <c r="B38" s="5">
        <v>2466335</v>
      </c>
      <c r="C38" s="5" t="s">
        <v>122</v>
      </c>
      <c r="D38" s="5" t="s">
        <v>123</v>
      </c>
      <c r="E38" s="6">
        <v>43787</v>
      </c>
      <c r="F38" s="16">
        <f ca="1">+DATEDIF(E38:E100,TODAY(),"y")</f>
        <v>1</v>
      </c>
      <c r="G38" s="9" t="s">
        <v>16</v>
      </c>
      <c r="H38" s="23" t="s">
        <v>16</v>
      </c>
      <c r="I38" s="22">
        <f>EDATE($E38,24)</f>
        <v>44518</v>
      </c>
      <c r="J38" s="22">
        <f t="shared" si="5"/>
        <v>44883</v>
      </c>
      <c r="K38" s="23">
        <f t="shared" si="4"/>
        <v>45248</v>
      </c>
      <c r="L38" s="24">
        <f t="shared" si="6"/>
        <v>45614</v>
      </c>
      <c r="M38" s="10" t="s">
        <v>239</v>
      </c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s="14" customFormat="1" x14ac:dyDescent="0.3">
      <c r="A39" s="4" t="s">
        <v>124</v>
      </c>
      <c r="B39" s="5">
        <v>2990626</v>
      </c>
      <c r="C39" s="5" t="s">
        <v>125</v>
      </c>
      <c r="D39" s="5" t="s">
        <v>126</v>
      </c>
      <c r="E39" s="6">
        <v>44172</v>
      </c>
      <c r="F39" s="16">
        <f ca="1">+DATEDIF(E39:E101,TODAY(),"y")</f>
        <v>0</v>
      </c>
      <c r="G39" s="8" t="s">
        <v>16</v>
      </c>
      <c r="H39" s="22">
        <f>EDATE($E39,12)</f>
        <v>44537</v>
      </c>
      <c r="I39" s="22">
        <f>EDATE($E39,24)</f>
        <v>44902</v>
      </c>
      <c r="J39" s="22">
        <f t="shared" si="5"/>
        <v>45267</v>
      </c>
      <c r="K39" s="23">
        <f t="shared" si="4"/>
        <v>45633</v>
      </c>
      <c r="L39" s="22">
        <f t="shared" si="6"/>
        <v>45998</v>
      </c>
      <c r="M39" s="10" t="s">
        <v>239</v>
      </c>
      <c r="ALA39" s="11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s="11" customFormat="1" x14ac:dyDescent="0.3">
      <c r="A40" s="4" t="s">
        <v>127</v>
      </c>
      <c r="B40" s="5">
        <v>3417836</v>
      </c>
      <c r="C40" s="5" t="s">
        <v>128</v>
      </c>
      <c r="D40" s="5" t="s">
        <v>126</v>
      </c>
      <c r="E40" s="6">
        <v>43270</v>
      </c>
      <c r="F40" s="16">
        <f ca="1">+DATEDIF(E40:E103,TODAY(),"y")</f>
        <v>2</v>
      </c>
      <c r="G40" s="9" t="s">
        <v>16</v>
      </c>
      <c r="H40" s="23" t="s">
        <v>16</v>
      </c>
      <c r="I40" s="23" t="s">
        <v>16</v>
      </c>
      <c r="J40" s="22">
        <f t="shared" si="5"/>
        <v>44366</v>
      </c>
      <c r="K40" s="23">
        <f t="shared" si="4"/>
        <v>44731</v>
      </c>
      <c r="L40" s="24">
        <f t="shared" si="6"/>
        <v>45096</v>
      </c>
      <c r="M40" s="10" t="s">
        <v>239</v>
      </c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s="11" customFormat="1" x14ac:dyDescent="0.3">
      <c r="A41" s="4" t="s">
        <v>129</v>
      </c>
      <c r="B41" s="5">
        <v>1517191</v>
      </c>
      <c r="C41" s="5" t="s">
        <v>130</v>
      </c>
      <c r="D41" s="5" t="s">
        <v>131</v>
      </c>
      <c r="E41" s="6">
        <v>43115</v>
      </c>
      <c r="F41" s="16">
        <f ca="1">+DATEDIF(E41:E104,TODAY(),"y")</f>
        <v>3</v>
      </c>
      <c r="G41" s="9" t="s">
        <v>16</v>
      </c>
      <c r="H41" s="23" t="s">
        <v>16</v>
      </c>
      <c r="I41" s="22" t="s">
        <v>16</v>
      </c>
      <c r="J41" s="25" t="s">
        <v>49</v>
      </c>
      <c r="K41" s="23">
        <f t="shared" si="4"/>
        <v>44576</v>
      </c>
      <c r="L41" s="24">
        <f t="shared" si="6"/>
        <v>44941</v>
      </c>
      <c r="M41" s="15" t="s">
        <v>64</v>
      </c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 s="14" customFormat="1" x14ac:dyDescent="0.3">
      <c r="A42" s="4" t="s">
        <v>132</v>
      </c>
      <c r="B42" s="5">
        <v>2501771</v>
      </c>
      <c r="C42" s="5" t="s">
        <v>133</v>
      </c>
      <c r="D42" s="5" t="s">
        <v>134</v>
      </c>
      <c r="E42" s="6">
        <v>43015</v>
      </c>
      <c r="F42" s="16">
        <f ca="1">+DATEDIF(E42:E104,TODAY(),"y")</f>
        <v>3</v>
      </c>
      <c r="G42" s="9" t="s">
        <v>16</v>
      </c>
      <c r="H42" s="23" t="s">
        <v>16</v>
      </c>
      <c r="I42" s="22" t="s">
        <v>16</v>
      </c>
      <c r="J42" s="22" t="s">
        <v>16</v>
      </c>
      <c r="K42" s="23">
        <f t="shared" si="4"/>
        <v>44476</v>
      </c>
      <c r="L42" s="24">
        <f t="shared" si="6"/>
        <v>44841</v>
      </c>
      <c r="M42" s="10" t="s">
        <v>239</v>
      </c>
      <c r="ALA42" s="11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 s="14" customFormat="1" x14ac:dyDescent="0.3">
      <c r="A43" s="4" t="s">
        <v>135</v>
      </c>
      <c r="B43" s="5">
        <v>3447143</v>
      </c>
      <c r="C43" s="5" t="s">
        <v>136</v>
      </c>
      <c r="D43" s="5" t="s">
        <v>137</v>
      </c>
      <c r="E43" s="6">
        <v>43150</v>
      </c>
      <c r="F43" s="16">
        <f ca="1">+DATEDIF(E43:E105,TODAY(),"y")</f>
        <v>3</v>
      </c>
      <c r="G43" s="9" t="s">
        <v>16</v>
      </c>
      <c r="H43" s="25" t="s">
        <v>26</v>
      </c>
      <c r="I43" s="25" t="s">
        <v>26</v>
      </c>
      <c r="J43" s="25" t="s">
        <v>26</v>
      </c>
      <c r="K43" s="23">
        <f t="shared" si="4"/>
        <v>44611</v>
      </c>
      <c r="L43" s="24">
        <f t="shared" si="6"/>
        <v>44976</v>
      </c>
      <c r="M43" s="13" t="s">
        <v>96</v>
      </c>
      <c r="ALA43" s="11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4" s="14" customFormat="1" x14ac:dyDescent="0.3">
      <c r="A44" s="4" t="s">
        <v>138</v>
      </c>
      <c r="B44" s="5">
        <v>2489084</v>
      </c>
      <c r="C44" s="5" t="s">
        <v>139</v>
      </c>
      <c r="D44" s="5" t="s">
        <v>140</v>
      </c>
      <c r="E44" s="6">
        <v>43151</v>
      </c>
      <c r="F44" s="16">
        <f ca="1">+DATEDIF(E44:E106,TODAY(),"y")</f>
        <v>3</v>
      </c>
      <c r="G44" s="9" t="s">
        <v>16</v>
      </c>
      <c r="H44" s="23" t="s">
        <v>16</v>
      </c>
      <c r="I44" s="23" t="s">
        <v>16</v>
      </c>
      <c r="J44" s="25" t="s">
        <v>26</v>
      </c>
      <c r="K44" s="23">
        <f t="shared" si="4"/>
        <v>44612</v>
      </c>
      <c r="L44" s="24">
        <f t="shared" si="6"/>
        <v>44977</v>
      </c>
      <c r="M44" s="13" t="s">
        <v>64</v>
      </c>
      <c r="ALA44" s="11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4" s="14" customFormat="1" x14ac:dyDescent="0.3">
      <c r="A45" s="4" t="s">
        <v>141</v>
      </c>
      <c r="B45" s="5">
        <v>4336236</v>
      </c>
      <c r="C45" s="5" t="s">
        <v>142</v>
      </c>
      <c r="D45" s="5" t="s">
        <v>143</v>
      </c>
      <c r="E45" s="6">
        <v>43446</v>
      </c>
      <c r="F45" s="16">
        <f ca="1">+DATEDIF(E45:E107,TODAY(),"y")</f>
        <v>2</v>
      </c>
      <c r="G45" s="9" t="s">
        <v>16</v>
      </c>
      <c r="H45" s="25" t="s">
        <v>26</v>
      </c>
      <c r="I45" s="25" t="s">
        <v>26</v>
      </c>
      <c r="J45" s="22">
        <f>EDATE($E45,36)</f>
        <v>44542</v>
      </c>
      <c r="K45" s="23">
        <f t="shared" si="4"/>
        <v>44907</v>
      </c>
      <c r="L45" s="24">
        <f t="shared" si="6"/>
        <v>45272</v>
      </c>
      <c r="M45" s="13" t="s">
        <v>144</v>
      </c>
      <c r="ALA45" s="11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 s="14" customFormat="1" x14ac:dyDescent="0.3">
      <c r="A46" s="4" t="s">
        <v>145</v>
      </c>
      <c r="B46" s="5">
        <v>4678079</v>
      </c>
      <c r="C46" s="5" t="s">
        <v>146</v>
      </c>
      <c r="D46" s="5" t="s">
        <v>147</v>
      </c>
      <c r="E46" s="6">
        <v>42751</v>
      </c>
      <c r="F46" s="16">
        <f t="shared" ref="F46:F51" ca="1" si="7">+DATEDIF(E46:E109,TODAY(),"y")</f>
        <v>4</v>
      </c>
      <c r="G46" s="9" t="s">
        <v>16</v>
      </c>
      <c r="H46" s="23" t="s">
        <v>16</v>
      </c>
      <c r="I46" s="22" t="s">
        <v>16</v>
      </c>
      <c r="J46" s="22" t="s">
        <v>16</v>
      </c>
      <c r="K46" s="22" t="s">
        <v>16</v>
      </c>
      <c r="L46" s="24">
        <f t="shared" si="6"/>
        <v>44577</v>
      </c>
      <c r="M46" s="10" t="s">
        <v>239</v>
      </c>
      <c r="ALA46" s="11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 s="14" customFormat="1" x14ac:dyDescent="0.3">
      <c r="A47" s="4" t="s">
        <v>148</v>
      </c>
      <c r="B47" s="5">
        <v>4472801</v>
      </c>
      <c r="C47" s="5" t="s">
        <v>149</v>
      </c>
      <c r="D47" s="5" t="s">
        <v>150</v>
      </c>
      <c r="E47" s="6">
        <v>43183</v>
      </c>
      <c r="F47" s="16">
        <f t="shared" ca="1" si="7"/>
        <v>3</v>
      </c>
      <c r="G47" s="9" t="s">
        <v>16</v>
      </c>
      <c r="H47" s="23" t="s">
        <v>16</v>
      </c>
      <c r="I47" s="22" t="s">
        <v>16</v>
      </c>
      <c r="J47" s="22" t="s">
        <v>16</v>
      </c>
      <c r="K47" s="23">
        <f t="shared" ref="K47:K56" si="8">EDATE($E47,48)</f>
        <v>44644</v>
      </c>
      <c r="L47" s="24">
        <f t="shared" si="6"/>
        <v>45009</v>
      </c>
      <c r="M47" s="10" t="s">
        <v>239</v>
      </c>
      <c r="ALA47" s="11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4" s="14" customFormat="1" x14ac:dyDescent="0.3">
      <c r="A48" s="4" t="s">
        <v>151</v>
      </c>
      <c r="B48" s="5">
        <v>3808982</v>
      </c>
      <c r="C48" s="5" t="s">
        <v>152</v>
      </c>
      <c r="D48" s="5" t="s">
        <v>153</v>
      </c>
      <c r="E48" s="6">
        <v>43089</v>
      </c>
      <c r="F48" s="16">
        <f t="shared" ca="1" si="7"/>
        <v>3</v>
      </c>
      <c r="G48" s="9" t="s">
        <v>16</v>
      </c>
      <c r="H48" s="23" t="s">
        <v>16</v>
      </c>
      <c r="I48" s="22" t="s">
        <v>16</v>
      </c>
      <c r="J48" s="25" t="s">
        <v>26</v>
      </c>
      <c r="K48" s="23">
        <f t="shared" si="8"/>
        <v>44550</v>
      </c>
      <c r="L48" s="24">
        <f t="shared" si="6"/>
        <v>44915</v>
      </c>
      <c r="M48" s="13" t="s">
        <v>64</v>
      </c>
      <c r="ALA48" s="11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</row>
    <row r="49" spans="1:1024" s="14" customFormat="1" x14ac:dyDescent="0.3">
      <c r="A49" s="4" t="s">
        <v>154</v>
      </c>
      <c r="B49" s="5">
        <v>2112571</v>
      </c>
      <c r="C49" s="5" t="s">
        <v>155</v>
      </c>
      <c r="D49" s="5" t="s">
        <v>156</v>
      </c>
      <c r="E49" s="6">
        <v>43021</v>
      </c>
      <c r="F49" s="16">
        <f t="shared" ca="1" si="7"/>
        <v>3</v>
      </c>
      <c r="G49" s="9" t="s">
        <v>16</v>
      </c>
      <c r="H49" s="23" t="s">
        <v>16</v>
      </c>
      <c r="I49" s="22" t="s">
        <v>16</v>
      </c>
      <c r="J49" s="22" t="s">
        <v>16</v>
      </c>
      <c r="K49" s="23">
        <f t="shared" si="8"/>
        <v>44482</v>
      </c>
      <c r="L49" s="24">
        <f t="shared" si="6"/>
        <v>44847</v>
      </c>
      <c r="M49" s="10" t="s">
        <v>239</v>
      </c>
      <c r="ALA49" s="11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</row>
    <row r="50" spans="1:1024" s="11" customFormat="1" x14ac:dyDescent="0.3">
      <c r="A50" s="4" t="s">
        <v>157</v>
      </c>
      <c r="B50" s="5">
        <v>2498629</v>
      </c>
      <c r="C50" s="5" t="s">
        <v>158</v>
      </c>
      <c r="D50" s="5" t="s">
        <v>159</v>
      </c>
      <c r="E50" s="6">
        <v>42944</v>
      </c>
      <c r="F50" s="16">
        <f t="shared" ca="1" si="7"/>
        <v>3</v>
      </c>
      <c r="G50" s="9" t="s">
        <v>16</v>
      </c>
      <c r="H50" s="23" t="s">
        <v>16</v>
      </c>
      <c r="I50" s="22" t="s">
        <v>16</v>
      </c>
      <c r="J50" s="22" t="s">
        <v>16</v>
      </c>
      <c r="K50" s="23">
        <f t="shared" si="8"/>
        <v>44405</v>
      </c>
      <c r="L50" s="24">
        <f t="shared" si="6"/>
        <v>44770</v>
      </c>
      <c r="M50" s="10" t="s">
        <v>239</v>
      </c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</row>
    <row r="51" spans="1:1024" s="14" customFormat="1" x14ac:dyDescent="0.3">
      <c r="A51" s="4" t="s">
        <v>160</v>
      </c>
      <c r="B51" s="5">
        <v>2486822</v>
      </c>
      <c r="C51" s="5" t="s">
        <v>161</v>
      </c>
      <c r="D51" s="5" t="s">
        <v>162</v>
      </c>
      <c r="E51" s="6">
        <v>42953</v>
      </c>
      <c r="F51" s="16">
        <f t="shared" ca="1" si="7"/>
        <v>3</v>
      </c>
      <c r="G51" s="9" t="s">
        <v>16</v>
      </c>
      <c r="H51" s="23" t="s">
        <v>16</v>
      </c>
      <c r="I51" s="22" t="s">
        <v>16</v>
      </c>
      <c r="J51" s="22" t="s">
        <v>16</v>
      </c>
      <c r="K51" s="23">
        <f t="shared" si="8"/>
        <v>44414</v>
      </c>
      <c r="L51" s="24">
        <f t="shared" si="6"/>
        <v>44779</v>
      </c>
      <c r="M51" s="10" t="s">
        <v>239</v>
      </c>
      <c r="ALA51" s="1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</row>
    <row r="52" spans="1:1024" s="14" customFormat="1" x14ac:dyDescent="0.3">
      <c r="A52" s="4" t="s">
        <v>163</v>
      </c>
      <c r="B52" s="5">
        <v>3845676</v>
      </c>
      <c r="C52" s="5" t="s">
        <v>164</v>
      </c>
      <c r="D52" s="5" t="s">
        <v>165</v>
      </c>
      <c r="E52" s="6">
        <v>43202</v>
      </c>
      <c r="F52" s="16">
        <f ca="1">+DATEDIF(E52:E114,TODAY(),"y")</f>
        <v>3</v>
      </c>
      <c r="G52" s="12" t="s">
        <v>49</v>
      </c>
      <c r="H52" s="25" t="s">
        <v>26</v>
      </c>
      <c r="I52" s="25" t="s">
        <v>26</v>
      </c>
      <c r="J52" s="25" t="s">
        <v>26</v>
      </c>
      <c r="K52" s="23">
        <f t="shared" si="8"/>
        <v>44663</v>
      </c>
      <c r="L52" s="24">
        <f t="shared" si="6"/>
        <v>45028</v>
      </c>
      <c r="M52" s="13" t="s">
        <v>166</v>
      </c>
      <c r="ALA52" s="11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</row>
    <row r="53" spans="1:1024" s="11" customFormat="1" ht="15" customHeight="1" x14ac:dyDescent="0.3">
      <c r="A53" s="4" t="s">
        <v>167</v>
      </c>
      <c r="B53" s="5">
        <v>3204485</v>
      </c>
      <c r="C53" s="5" t="s">
        <v>168</v>
      </c>
      <c r="D53" s="5" t="s">
        <v>169</v>
      </c>
      <c r="E53" s="6">
        <v>43790</v>
      </c>
      <c r="F53" s="16">
        <f ca="1">+DATEDIF(E53:E115,TODAY(),"y")</f>
        <v>1</v>
      </c>
      <c r="G53" s="9" t="s">
        <v>16</v>
      </c>
      <c r="H53" s="25" t="s">
        <v>49</v>
      </c>
      <c r="I53" s="22">
        <f>EDATE($E53,24)</f>
        <v>44521</v>
      </c>
      <c r="J53" s="22">
        <f>EDATE($E53,36)</f>
        <v>44886</v>
      </c>
      <c r="K53" s="23">
        <f t="shared" si="8"/>
        <v>45251</v>
      </c>
      <c r="L53" s="24">
        <f t="shared" si="6"/>
        <v>45617</v>
      </c>
      <c r="M53" s="13" t="s">
        <v>50</v>
      </c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</row>
    <row r="54" spans="1:1024" s="14" customFormat="1" x14ac:dyDescent="0.3">
      <c r="A54" s="4" t="s">
        <v>170</v>
      </c>
      <c r="B54" s="5">
        <v>2302208</v>
      </c>
      <c r="C54" s="5" t="s">
        <v>171</v>
      </c>
      <c r="D54" s="5" t="s">
        <v>172</v>
      </c>
      <c r="E54" s="6">
        <v>43188</v>
      </c>
      <c r="F54" s="16">
        <f ca="1">+DATEDIF(E54:E116,TODAY(),"y")</f>
        <v>3</v>
      </c>
      <c r="G54" s="9" t="s">
        <v>16</v>
      </c>
      <c r="H54" s="23" t="s">
        <v>16</v>
      </c>
      <c r="I54" s="22" t="s">
        <v>16</v>
      </c>
      <c r="J54" s="25" t="s">
        <v>26</v>
      </c>
      <c r="K54" s="23">
        <f t="shared" si="8"/>
        <v>44649</v>
      </c>
      <c r="L54" s="24">
        <f t="shared" si="6"/>
        <v>45014</v>
      </c>
      <c r="M54" s="15" t="s">
        <v>64</v>
      </c>
      <c r="ALA54" s="11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</row>
    <row r="55" spans="1:1024" s="14" customFormat="1" x14ac:dyDescent="0.3">
      <c r="A55" s="4" t="s">
        <v>173</v>
      </c>
      <c r="B55" s="5">
        <v>3670599</v>
      </c>
      <c r="C55" s="5" t="s">
        <v>174</v>
      </c>
      <c r="D55" s="5" t="s">
        <v>175</v>
      </c>
      <c r="E55" s="6">
        <v>43061</v>
      </c>
      <c r="F55" s="16">
        <f ca="1">+DATEDIF(E55:E118,TODAY(),"y")</f>
        <v>3</v>
      </c>
      <c r="G55" s="9" t="s">
        <v>16</v>
      </c>
      <c r="H55" s="23" t="s">
        <v>16</v>
      </c>
      <c r="I55" s="22" t="s">
        <v>16</v>
      </c>
      <c r="J55" s="25" t="s">
        <v>49</v>
      </c>
      <c r="K55" s="23">
        <f t="shared" si="8"/>
        <v>44522</v>
      </c>
      <c r="L55" s="24">
        <f t="shared" si="6"/>
        <v>44887</v>
      </c>
      <c r="M55" s="13" t="s">
        <v>64</v>
      </c>
      <c r="ALA55" s="11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</row>
    <row r="56" spans="1:1024" s="11" customFormat="1" x14ac:dyDescent="0.3">
      <c r="A56" s="4" t="s">
        <v>176</v>
      </c>
      <c r="B56" s="5">
        <v>4010669</v>
      </c>
      <c r="C56" s="5" t="s">
        <v>177</v>
      </c>
      <c r="D56" s="5" t="s">
        <v>178</v>
      </c>
      <c r="E56" s="6">
        <v>43251</v>
      </c>
      <c r="F56" s="16">
        <f ca="1">+DATEDIF(E56:E119,TODAY(),"y")</f>
        <v>2</v>
      </c>
      <c r="G56" s="9" t="s">
        <v>16</v>
      </c>
      <c r="H56" s="23" t="s">
        <v>16</v>
      </c>
      <c r="I56" s="23" t="s">
        <v>16</v>
      </c>
      <c r="J56" s="22">
        <f>EDATE($E56,36)</f>
        <v>44347</v>
      </c>
      <c r="K56" s="23">
        <f t="shared" si="8"/>
        <v>44712</v>
      </c>
      <c r="L56" s="24">
        <f t="shared" si="6"/>
        <v>45077</v>
      </c>
      <c r="M56" s="10" t="s">
        <v>239</v>
      </c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  <c r="AMG56"/>
      <c r="AMH56"/>
      <c r="AMI56"/>
      <c r="AMJ56"/>
    </row>
    <row r="57" spans="1:1024" s="14" customFormat="1" x14ac:dyDescent="0.3">
      <c r="A57" s="4" t="s">
        <v>179</v>
      </c>
      <c r="B57" s="5">
        <v>4086268</v>
      </c>
      <c r="C57" s="5" t="s">
        <v>180</v>
      </c>
      <c r="D57" s="5" t="s">
        <v>181</v>
      </c>
      <c r="E57" s="6">
        <v>42825</v>
      </c>
      <c r="F57" s="16">
        <f ca="1">+DATEDIF(E57:E119,TODAY(),"y")</f>
        <v>4</v>
      </c>
      <c r="G57" s="9" t="s">
        <v>16</v>
      </c>
      <c r="H57" s="23" t="s">
        <v>16</v>
      </c>
      <c r="I57" s="22" t="s">
        <v>16</v>
      </c>
      <c r="J57" s="22" t="s">
        <v>16</v>
      </c>
      <c r="K57" s="25" t="s">
        <v>26</v>
      </c>
      <c r="L57" s="24">
        <f t="shared" si="6"/>
        <v>44651</v>
      </c>
      <c r="M57" s="13" t="s">
        <v>27</v>
      </c>
      <c r="ALA57" s="11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</row>
    <row r="58" spans="1:1024" s="11" customFormat="1" x14ac:dyDescent="0.3">
      <c r="A58" s="4" t="s">
        <v>182</v>
      </c>
      <c r="B58" s="5">
        <v>2473480</v>
      </c>
      <c r="C58" s="5" t="s">
        <v>183</v>
      </c>
      <c r="D58" s="5" t="s">
        <v>184</v>
      </c>
      <c r="E58" s="6">
        <v>43166</v>
      </c>
      <c r="F58" s="16">
        <f ca="1">+DATEDIF(E58:E121,TODAY(),"y")</f>
        <v>3</v>
      </c>
      <c r="G58" s="9" t="s">
        <v>16</v>
      </c>
      <c r="H58" s="23" t="s">
        <v>16</v>
      </c>
      <c r="I58" s="23" t="s">
        <v>16</v>
      </c>
      <c r="J58" s="25" t="s">
        <v>26</v>
      </c>
      <c r="K58" s="23">
        <f>EDATE($E58,48)</f>
        <v>44627</v>
      </c>
      <c r="L58" s="24">
        <f t="shared" si="6"/>
        <v>44992</v>
      </c>
      <c r="M58" s="13" t="s">
        <v>64</v>
      </c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  <c r="AMG58"/>
      <c r="AMH58"/>
      <c r="AMI58"/>
      <c r="AMJ58"/>
    </row>
    <row r="59" spans="1:1024" s="14" customFormat="1" x14ac:dyDescent="0.3">
      <c r="A59" s="4" t="s">
        <v>185</v>
      </c>
      <c r="B59" s="5">
        <v>4109516</v>
      </c>
      <c r="C59" s="5" t="s">
        <v>186</v>
      </c>
      <c r="D59" s="5" t="s">
        <v>187</v>
      </c>
      <c r="E59" s="6">
        <v>42733</v>
      </c>
      <c r="F59" s="16">
        <f ca="1">+DATEDIF(E59:E122,TODAY(),"y")</f>
        <v>4</v>
      </c>
      <c r="G59" s="9" t="s">
        <v>16</v>
      </c>
      <c r="H59" s="23" t="s">
        <v>16</v>
      </c>
      <c r="I59" s="22" t="s">
        <v>16</v>
      </c>
      <c r="J59" s="22" t="s">
        <v>16</v>
      </c>
      <c r="K59" s="22" t="s">
        <v>16</v>
      </c>
      <c r="L59" s="24">
        <f t="shared" si="6"/>
        <v>44559</v>
      </c>
      <c r="M59" s="10" t="s">
        <v>239</v>
      </c>
      <c r="ALA59" s="11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  <c r="AMJ59"/>
    </row>
    <row r="60" spans="1:1024" s="14" customFormat="1" x14ac:dyDescent="0.3">
      <c r="A60" s="4" t="s">
        <v>188</v>
      </c>
      <c r="B60" s="5">
        <v>2193511</v>
      </c>
      <c r="C60" s="5" t="s">
        <v>189</v>
      </c>
      <c r="D60" s="5" t="s">
        <v>190</v>
      </c>
      <c r="E60" s="6">
        <v>43090</v>
      </c>
      <c r="F60" s="16">
        <f ca="1">+DATEDIF(E60:E122,TODAY(),"y")</f>
        <v>3</v>
      </c>
      <c r="G60" s="9" t="s">
        <v>16</v>
      </c>
      <c r="H60" s="23" t="s">
        <v>16</v>
      </c>
      <c r="I60" s="22" t="s">
        <v>16</v>
      </c>
      <c r="J60" s="22" t="s">
        <v>16</v>
      </c>
      <c r="K60" s="23">
        <f>EDATE($E60,48)</f>
        <v>44551</v>
      </c>
      <c r="L60" s="24">
        <f t="shared" si="6"/>
        <v>44916</v>
      </c>
      <c r="M60" s="10" t="s">
        <v>239</v>
      </c>
      <c r="ALA60" s="11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  <c r="AMG60"/>
      <c r="AMH60"/>
      <c r="AMI60"/>
      <c r="AMJ60"/>
    </row>
    <row r="61" spans="1:1024" s="14" customFormat="1" x14ac:dyDescent="0.3">
      <c r="A61" s="4" t="s">
        <v>191</v>
      </c>
      <c r="B61" s="5">
        <v>2390864</v>
      </c>
      <c r="C61" s="5" t="s">
        <v>192</v>
      </c>
      <c r="D61" s="5" t="s">
        <v>193</v>
      </c>
      <c r="E61" s="6">
        <v>43141</v>
      </c>
      <c r="F61" s="16">
        <f ca="1">+DATEDIF(E61:E124,TODAY(),"y")</f>
        <v>3</v>
      </c>
      <c r="G61" s="9" t="s">
        <v>16</v>
      </c>
      <c r="H61" s="23" t="s">
        <v>16</v>
      </c>
      <c r="I61" s="22" t="s">
        <v>16</v>
      </c>
      <c r="J61" s="22" t="s">
        <v>16</v>
      </c>
      <c r="K61" s="23">
        <f>EDATE($E61,48)</f>
        <v>44602</v>
      </c>
      <c r="L61" s="24">
        <f t="shared" si="6"/>
        <v>44967</v>
      </c>
      <c r="M61" s="10" t="s">
        <v>239</v>
      </c>
      <c r="ALA61" s="1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  <c r="AMJ61"/>
    </row>
    <row r="62" spans="1:1024" s="14" customFormat="1" x14ac:dyDescent="0.3">
      <c r="A62" s="4" t="s">
        <v>194</v>
      </c>
      <c r="B62" s="5">
        <v>4352149</v>
      </c>
      <c r="C62" s="5" t="s">
        <v>195</v>
      </c>
      <c r="D62" s="5" t="s">
        <v>196</v>
      </c>
      <c r="E62" s="6">
        <v>43456</v>
      </c>
      <c r="F62" s="16">
        <f ca="1">+DATEDIF(E62:E125,TODAY(),"y")</f>
        <v>2</v>
      </c>
      <c r="G62" s="9" t="s">
        <v>16</v>
      </c>
      <c r="H62" s="23" t="s">
        <v>16</v>
      </c>
      <c r="I62" s="23" t="s">
        <v>16</v>
      </c>
      <c r="J62" s="22">
        <f>EDATE($E62,36)</f>
        <v>44552</v>
      </c>
      <c r="K62" s="23">
        <f>EDATE($E62,48)</f>
        <v>44917</v>
      </c>
      <c r="L62" s="24">
        <f t="shared" si="6"/>
        <v>45282</v>
      </c>
      <c r="M62" s="10" t="s">
        <v>239</v>
      </c>
      <c r="ALA62" s="11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  <c r="AMG62"/>
      <c r="AMH62"/>
      <c r="AMI62"/>
      <c r="AMJ62"/>
    </row>
    <row r="63" spans="1:1024" s="14" customFormat="1" x14ac:dyDescent="0.3">
      <c r="A63" s="4" t="s">
        <v>197</v>
      </c>
      <c r="B63" s="5">
        <v>2669470</v>
      </c>
      <c r="C63" s="5" t="s">
        <v>198</v>
      </c>
      <c r="D63" s="5" t="s">
        <v>199</v>
      </c>
      <c r="E63" s="6">
        <v>43282</v>
      </c>
      <c r="F63" s="16">
        <f ca="1">+DATEDIF(E63:E126,TODAY(),"y")</f>
        <v>2</v>
      </c>
      <c r="G63" s="9" t="s">
        <v>16</v>
      </c>
      <c r="H63" s="23" t="s">
        <v>16</v>
      </c>
      <c r="I63" s="22" t="s">
        <v>16</v>
      </c>
      <c r="J63" s="22">
        <f>EDATE($E63,36)</f>
        <v>44378</v>
      </c>
      <c r="K63" s="23">
        <f>EDATE($E63,48)</f>
        <v>44743</v>
      </c>
      <c r="L63" s="24">
        <f t="shared" si="6"/>
        <v>45108</v>
      </c>
      <c r="M63" s="10" t="s">
        <v>239</v>
      </c>
      <c r="ALA63" s="11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  <c r="AMI63"/>
      <c r="AMJ63"/>
    </row>
    <row r="64" spans="1:1024" s="11" customFormat="1" x14ac:dyDescent="0.3">
      <c r="A64" s="4" t="s">
        <v>200</v>
      </c>
      <c r="B64" s="5">
        <v>2285323</v>
      </c>
      <c r="C64" s="5" t="s">
        <v>201</v>
      </c>
      <c r="D64" s="5" t="s">
        <v>202</v>
      </c>
      <c r="E64" s="6">
        <v>42742</v>
      </c>
      <c r="F64" s="16">
        <f ca="1">+DATEDIF(E64:E129,TODAY(),"y")</f>
        <v>4</v>
      </c>
      <c r="G64" s="9" t="s">
        <v>16</v>
      </c>
      <c r="H64" s="23" t="s">
        <v>16</v>
      </c>
      <c r="I64" s="22" t="s">
        <v>16</v>
      </c>
      <c r="J64" s="22" t="s">
        <v>16</v>
      </c>
      <c r="K64" s="25" t="s">
        <v>26</v>
      </c>
      <c r="L64" s="24">
        <f t="shared" si="6"/>
        <v>44568</v>
      </c>
      <c r="M64" s="13" t="s">
        <v>27</v>
      </c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  <c r="AMG64"/>
      <c r="AMH64"/>
      <c r="AMI64"/>
      <c r="AMJ64"/>
    </row>
    <row r="65" spans="1:1024" s="14" customFormat="1" x14ac:dyDescent="0.3">
      <c r="A65" s="4" t="s">
        <v>203</v>
      </c>
      <c r="B65" s="5">
        <v>3191421</v>
      </c>
      <c r="C65" s="5" t="s">
        <v>204</v>
      </c>
      <c r="D65" s="5" t="s">
        <v>205</v>
      </c>
      <c r="E65" s="6">
        <v>43062</v>
      </c>
      <c r="F65" s="16">
        <f ca="1">+DATEDIF(E65:E130,TODAY(),"y")</f>
        <v>3</v>
      </c>
      <c r="G65" s="9" t="s">
        <v>16</v>
      </c>
      <c r="H65" s="23" t="s">
        <v>16</v>
      </c>
      <c r="I65" s="22" t="s">
        <v>16</v>
      </c>
      <c r="J65" s="22" t="s">
        <v>16</v>
      </c>
      <c r="K65" s="23">
        <f t="shared" ref="K65:K76" si="9">EDATE($E65,48)</f>
        <v>44523</v>
      </c>
      <c r="L65" s="24">
        <f t="shared" si="6"/>
        <v>44888</v>
      </c>
      <c r="M65" s="10" t="s">
        <v>239</v>
      </c>
      <c r="ALA65" s="11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  <c r="AMJ65"/>
    </row>
    <row r="66" spans="1:1024" s="14" customFormat="1" x14ac:dyDescent="0.3">
      <c r="A66" s="4" t="s">
        <v>206</v>
      </c>
      <c r="B66" s="5">
        <v>2847551</v>
      </c>
      <c r="C66" s="5" t="s">
        <v>207</v>
      </c>
      <c r="D66" s="5" t="s">
        <v>208</v>
      </c>
      <c r="E66" s="6">
        <v>43722</v>
      </c>
      <c r="F66" s="16">
        <f ca="1">+DATEDIF(E66:E130,TODAY(),"y")</f>
        <v>1</v>
      </c>
      <c r="G66" s="9" t="s">
        <v>16</v>
      </c>
      <c r="H66" s="25" t="s">
        <v>26</v>
      </c>
      <c r="I66" s="22">
        <f>EDATE($E66,24)</f>
        <v>44453</v>
      </c>
      <c r="J66" s="22">
        <f>EDATE($E66,36)</f>
        <v>44818</v>
      </c>
      <c r="K66" s="26">
        <f t="shared" si="9"/>
        <v>45183</v>
      </c>
      <c r="L66" s="26">
        <f t="shared" si="6"/>
        <v>45549</v>
      </c>
      <c r="M66" s="13" t="s">
        <v>50</v>
      </c>
      <c r="ALA66" s="11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  <c r="AMG66"/>
      <c r="AMH66"/>
      <c r="AMI66"/>
      <c r="AMJ66"/>
    </row>
    <row r="67" spans="1:1024" s="11" customFormat="1" x14ac:dyDescent="0.3">
      <c r="A67" s="4" t="s">
        <v>209</v>
      </c>
      <c r="B67" s="5">
        <v>2862993</v>
      </c>
      <c r="C67" s="5" t="s">
        <v>210</v>
      </c>
      <c r="D67" s="5" t="s">
        <v>211</v>
      </c>
      <c r="E67" s="6">
        <v>43010</v>
      </c>
      <c r="F67" s="16">
        <f ca="1">+DATEDIF(E67:E131,TODAY(),"y")</f>
        <v>3</v>
      </c>
      <c r="G67" s="9" t="s">
        <v>16</v>
      </c>
      <c r="H67" s="23" t="s">
        <v>16</v>
      </c>
      <c r="I67" s="22" t="s">
        <v>16</v>
      </c>
      <c r="J67" s="22" t="s">
        <v>16</v>
      </c>
      <c r="K67" s="26">
        <f t="shared" si="9"/>
        <v>44471</v>
      </c>
      <c r="L67" s="26">
        <f t="shared" si="6"/>
        <v>44836</v>
      </c>
      <c r="M67" s="10" t="s">
        <v>239</v>
      </c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  <c r="AMG67"/>
      <c r="AMH67"/>
      <c r="AMI67"/>
      <c r="AMJ67"/>
    </row>
    <row r="68" spans="1:1024" s="11" customFormat="1" x14ac:dyDescent="0.3">
      <c r="A68" s="4" t="s">
        <v>212</v>
      </c>
      <c r="B68" s="5">
        <v>3819724</v>
      </c>
      <c r="C68" s="5" t="s">
        <v>213</v>
      </c>
      <c r="D68" s="5" t="s">
        <v>214</v>
      </c>
      <c r="E68" s="6">
        <v>43088</v>
      </c>
      <c r="F68" s="16">
        <f ca="1">+DATEDIF(E68:E132,TODAY(),"y")</f>
        <v>3</v>
      </c>
      <c r="G68" s="9" t="s">
        <v>16</v>
      </c>
      <c r="H68" s="23" t="s">
        <v>16</v>
      </c>
      <c r="I68" s="22" t="s">
        <v>16</v>
      </c>
      <c r="J68" s="22" t="s">
        <v>16</v>
      </c>
      <c r="K68" s="26">
        <f t="shared" si="9"/>
        <v>44549</v>
      </c>
      <c r="L68" s="26">
        <f t="shared" si="6"/>
        <v>44914</v>
      </c>
      <c r="M68" s="10" t="s">
        <v>239</v>
      </c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  <c r="AMG68"/>
      <c r="AMH68"/>
      <c r="AMI68"/>
      <c r="AMJ68"/>
    </row>
    <row r="69" spans="1:1024" s="11" customFormat="1" x14ac:dyDescent="0.3">
      <c r="A69" s="4" t="s">
        <v>215</v>
      </c>
      <c r="B69" s="5">
        <v>3209345</v>
      </c>
      <c r="C69" s="5" t="s">
        <v>216</v>
      </c>
      <c r="D69" s="5" t="s">
        <v>217</v>
      </c>
      <c r="E69" s="6">
        <v>43173</v>
      </c>
      <c r="F69" s="16">
        <f ca="1">+DATEDIF(E69:E134,TODAY(),"y")</f>
        <v>3</v>
      </c>
      <c r="G69" s="9" t="s">
        <v>16</v>
      </c>
      <c r="H69" s="23" t="s">
        <v>16</v>
      </c>
      <c r="I69" s="22" t="s">
        <v>16</v>
      </c>
      <c r="J69" s="25" t="s">
        <v>49</v>
      </c>
      <c r="K69" s="26">
        <f t="shared" si="9"/>
        <v>44634</v>
      </c>
      <c r="L69" s="26">
        <f t="shared" ref="L69:L76" si="10">EDATE($E69,60)</f>
        <v>44999</v>
      </c>
      <c r="M69" s="15" t="s">
        <v>64</v>
      </c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  <c r="AMG69"/>
      <c r="AMH69"/>
      <c r="AMI69"/>
      <c r="AMJ69"/>
    </row>
    <row r="70" spans="1:1024" s="11" customFormat="1" x14ac:dyDescent="0.3">
      <c r="A70" s="4" t="s">
        <v>218</v>
      </c>
      <c r="B70" s="5">
        <v>3533289</v>
      </c>
      <c r="C70" s="5" t="s">
        <v>219</v>
      </c>
      <c r="D70" s="5" t="s">
        <v>220</v>
      </c>
      <c r="E70" s="6">
        <v>43282</v>
      </c>
      <c r="F70" s="16">
        <f ca="1">+DATEDIF(E70:E135,TODAY(),"y")</f>
        <v>2</v>
      </c>
      <c r="G70" s="9" t="s">
        <v>16</v>
      </c>
      <c r="H70" s="23" t="s">
        <v>16</v>
      </c>
      <c r="I70" s="22" t="s">
        <v>16</v>
      </c>
      <c r="J70" s="22">
        <f>EDATE($E70,36)</f>
        <v>44378</v>
      </c>
      <c r="K70" s="26">
        <f t="shared" si="9"/>
        <v>44743</v>
      </c>
      <c r="L70" s="26">
        <f t="shared" si="10"/>
        <v>45108</v>
      </c>
      <c r="M70" s="10" t="s">
        <v>239</v>
      </c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  <c r="AMG70"/>
      <c r="AMH70"/>
      <c r="AMI70"/>
      <c r="AMJ70"/>
    </row>
    <row r="71" spans="1:1024" s="11" customFormat="1" x14ac:dyDescent="0.3">
      <c r="A71" s="4" t="s">
        <v>221</v>
      </c>
      <c r="B71" s="5">
        <v>2324136</v>
      </c>
      <c r="C71" s="5" t="s">
        <v>222</v>
      </c>
      <c r="D71" s="5" t="s">
        <v>223</v>
      </c>
      <c r="E71" s="6">
        <v>43148</v>
      </c>
      <c r="F71" s="16">
        <f ca="1">+DATEDIF(E71:E136,TODAY(),"y")</f>
        <v>3</v>
      </c>
      <c r="G71" s="9" t="s">
        <v>16</v>
      </c>
      <c r="H71" s="23" t="s">
        <v>16</v>
      </c>
      <c r="I71" s="22" t="s">
        <v>16</v>
      </c>
      <c r="J71" s="22" t="s">
        <v>16</v>
      </c>
      <c r="K71" s="26">
        <f t="shared" si="9"/>
        <v>44609</v>
      </c>
      <c r="L71" s="26">
        <f t="shared" si="10"/>
        <v>44974</v>
      </c>
      <c r="M71" s="10" t="s">
        <v>239</v>
      </c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  <c r="AMG71"/>
      <c r="AMH71"/>
      <c r="AMI71"/>
      <c r="AMJ71"/>
    </row>
    <row r="72" spans="1:1024" s="11" customFormat="1" x14ac:dyDescent="0.3">
      <c r="A72" s="4" t="s">
        <v>224</v>
      </c>
      <c r="B72" s="5">
        <v>3581535</v>
      </c>
      <c r="C72" s="5" t="s">
        <v>225</v>
      </c>
      <c r="D72" s="5" t="s">
        <v>226</v>
      </c>
      <c r="E72" s="6">
        <v>43261</v>
      </c>
      <c r="F72" s="16">
        <f ca="1">+DATEDIF(E72:E137,TODAY(),"y")</f>
        <v>2</v>
      </c>
      <c r="G72" s="9" t="s">
        <v>16</v>
      </c>
      <c r="H72" s="23" t="s">
        <v>16</v>
      </c>
      <c r="I72" s="22" t="s">
        <v>16</v>
      </c>
      <c r="J72" s="22">
        <f>EDATE($E72,36)</f>
        <v>44357</v>
      </c>
      <c r="K72" s="26">
        <f t="shared" si="9"/>
        <v>44722</v>
      </c>
      <c r="L72" s="26">
        <f t="shared" si="10"/>
        <v>45087</v>
      </c>
      <c r="M72" s="10" t="s">
        <v>239</v>
      </c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  <c r="AMG72"/>
      <c r="AMH72"/>
      <c r="AMI72"/>
      <c r="AMJ72"/>
    </row>
    <row r="73" spans="1:1024" s="11" customFormat="1" x14ac:dyDescent="0.3">
      <c r="A73" s="4" t="s">
        <v>227</v>
      </c>
      <c r="B73" s="5">
        <v>3299177</v>
      </c>
      <c r="C73" s="5" t="s">
        <v>228</v>
      </c>
      <c r="D73" s="5" t="s">
        <v>229</v>
      </c>
      <c r="E73" s="6">
        <v>43890</v>
      </c>
      <c r="F73" s="16">
        <f ca="1">+DATEDIF(E73:E139,TODAY(),"y")</f>
        <v>1</v>
      </c>
      <c r="G73" s="9" t="s">
        <v>16</v>
      </c>
      <c r="H73" s="25" t="s">
        <v>26</v>
      </c>
      <c r="I73" s="22">
        <f>EDATE($E73,24)</f>
        <v>44620</v>
      </c>
      <c r="J73" s="22">
        <f>EDATE($E73,36)</f>
        <v>44985</v>
      </c>
      <c r="K73" s="26">
        <f t="shared" si="9"/>
        <v>45351</v>
      </c>
      <c r="L73" s="26">
        <f t="shared" si="10"/>
        <v>45716</v>
      </c>
      <c r="M73" s="13" t="s">
        <v>50</v>
      </c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  <c r="AMG73"/>
      <c r="AMH73"/>
      <c r="AMI73"/>
      <c r="AMJ73"/>
    </row>
    <row r="74" spans="1:1024" s="11" customFormat="1" x14ac:dyDescent="0.3">
      <c r="A74" s="4" t="s">
        <v>230</v>
      </c>
      <c r="B74" s="5">
        <v>2881387</v>
      </c>
      <c r="C74" s="5" t="s">
        <v>231</v>
      </c>
      <c r="D74" s="5" t="s">
        <v>232</v>
      </c>
      <c r="E74" s="6">
        <v>43313</v>
      </c>
      <c r="F74" s="16">
        <f ca="1">+DATEDIF(E74:E140,TODAY(),"y")</f>
        <v>2</v>
      </c>
      <c r="G74" s="9" t="s">
        <v>16</v>
      </c>
      <c r="H74" s="23" t="s">
        <v>16</v>
      </c>
      <c r="I74" s="22" t="s">
        <v>16</v>
      </c>
      <c r="J74" s="22">
        <f>EDATE($E74,36)</f>
        <v>44409</v>
      </c>
      <c r="K74" s="26">
        <f t="shared" si="9"/>
        <v>44774</v>
      </c>
      <c r="L74" s="26">
        <f t="shared" si="10"/>
        <v>45139</v>
      </c>
      <c r="M74" s="10" t="s">
        <v>239</v>
      </c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  <c r="AMG74"/>
      <c r="AMH74"/>
      <c r="AMI74"/>
      <c r="AMJ74"/>
    </row>
    <row r="75" spans="1:1024" s="11" customFormat="1" x14ac:dyDescent="0.3">
      <c r="A75" s="4" t="s">
        <v>233</v>
      </c>
      <c r="B75" s="5">
        <v>2909479</v>
      </c>
      <c r="C75" s="5" t="s">
        <v>234</v>
      </c>
      <c r="D75" s="5" t="s">
        <v>235</v>
      </c>
      <c r="E75" s="6">
        <v>43089</v>
      </c>
      <c r="F75" s="16">
        <f ca="1">+DATEDIF(E75:E141,TODAY(),"y")</f>
        <v>3</v>
      </c>
      <c r="G75" s="9" t="s">
        <v>16</v>
      </c>
      <c r="H75" s="23" t="s">
        <v>16</v>
      </c>
      <c r="I75" s="22" t="s">
        <v>16</v>
      </c>
      <c r="J75" s="22" t="s">
        <v>16</v>
      </c>
      <c r="K75" s="26">
        <f t="shared" si="9"/>
        <v>44550</v>
      </c>
      <c r="L75" s="26">
        <f t="shared" si="10"/>
        <v>44915</v>
      </c>
      <c r="M75" s="10" t="s">
        <v>239</v>
      </c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  <c r="AMG75"/>
      <c r="AMH75"/>
      <c r="AMI75"/>
      <c r="AMJ75"/>
    </row>
    <row r="76" spans="1:1024" s="11" customFormat="1" x14ac:dyDescent="0.3">
      <c r="A76" s="4" t="s">
        <v>236</v>
      </c>
      <c r="B76" s="5">
        <v>4198546</v>
      </c>
      <c r="C76" s="5" t="s">
        <v>237</v>
      </c>
      <c r="D76" s="5" t="s">
        <v>238</v>
      </c>
      <c r="E76" s="6">
        <v>42981</v>
      </c>
      <c r="F76" s="16">
        <f ca="1">+DATEDIF(E76:E142,TODAY(),"y")</f>
        <v>3</v>
      </c>
      <c r="G76" s="9" t="s">
        <v>16</v>
      </c>
      <c r="H76" s="25" t="s">
        <v>26</v>
      </c>
      <c r="I76" s="25" t="s">
        <v>26</v>
      </c>
      <c r="J76" s="25" t="s">
        <v>26</v>
      </c>
      <c r="K76" s="26">
        <f t="shared" si="9"/>
        <v>44442</v>
      </c>
      <c r="L76" s="26">
        <f t="shared" si="10"/>
        <v>44807</v>
      </c>
      <c r="M76" s="13" t="s">
        <v>96</v>
      </c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  <c r="AMG76"/>
      <c r="AMH76"/>
      <c r="AMI76"/>
      <c r="AMJ76"/>
    </row>
    <row r="78" spans="1:1024" ht="27.6" x14ac:dyDescent="0.3">
      <c r="A78" s="29" t="s">
        <v>241</v>
      </c>
    </row>
  </sheetData>
  <sheetProtection algorithmName="SHA-512" hashValue="07kjQ4tsEetjBrmkBH5HyEH/vF/dZUYSa2lW26M4sE/pHzBn+GwKrjV8L+XGlKVoY3/s4p5RV33BKvan8eK93w==" saltValue="66CazmFT9mGD6GWIlccGsQ==" spinCount="100000" sheet="1" sort="0" autoFilter="0" pivotTables="0"/>
  <autoFilter ref="A4:M76"/>
  <mergeCells count="3">
    <mergeCell ref="A1:M1"/>
    <mergeCell ref="A2:M2"/>
    <mergeCell ref="A3:M3"/>
  </mergeCells>
  <conditionalFormatting sqref="A5:A76">
    <cfRule type="duplicateValues" dxfId="0" priority="2"/>
  </conditionalFormatting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ignoredErrors>
    <ignoredError sqref="F5:F6 F7:F9 F15 F10:F14 F16:F30 F32:F56 F58:F59 F61:F80" formulaRange="1"/>
    <ignoredError sqref="F31 F57 F60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1446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2da. convocatoria</vt:lpstr>
      <vt:lpstr>'2da. convocatoria'!_FilterDatabase_0_0</vt:lpstr>
      <vt:lpstr>'2da. convocatoria'!_FilterDatabase_0_0_0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Mónica</dc:creator>
  <dc:description/>
  <cp:lastModifiedBy>Claudia Benítez</cp:lastModifiedBy>
  <cp:revision>52</cp:revision>
  <dcterms:created xsi:type="dcterms:W3CDTF">2020-07-27T20:54:34Z</dcterms:created>
  <dcterms:modified xsi:type="dcterms:W3CDTF">2021-04-22T18:34:42Z</dcterms:modified>
  <dc:language>es-PY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ntentTypeId">
    <vt:lpwstr>0x010100C9051C7F279CDB4689639FC21BAB9645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