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3040" windowHeight="9192" tabRatio="500"/>
  </bookViews>
  <sheets>
    <sheet name="movilidad " sheetId="1" r:id="rId1"/>
  </sheets>
  <definedNames>
    <definedName name="_xlnm._FilterDatabase" localSheetId="0" hidden="1">'movilidad '!$A$5:$M$5</definedName>
    <definedName name="_FilterDatabase_0_0" localSheetId="0">'movilidad '!$A$5:$M$15</definedName>
    <definedName name="_FilterDatabase_0_0_0" localSheetId="0">'movilidad '!$A$5:$M$15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4" i="1" l="1"/>
  <c r="I14" i="1"/>
  <c r="J14" i="1"/>
  <c r="K14" i="1"/>
  <c r="L14" i="1"/>
  <c r="H7" i="1"/>
  <c r="I7" i="1"/>
  <c r="J7" i="1"/>
  <c r="K7" i="1"/>
  <c r="L7" i="1"/>
  <c r="H11" i="1"/>
  <c r="I11" i="1"/>
  <c r="J11" i="1"/>
  <c r="K11" i="1"/>
  <c r="L11" i="1"/>
  <c r="H8" i="1"/>
  <c r="I8" i="1"/>
  <c r="J8" i="1"/>
  <c r="K8" i="1"/>
  <c r="L8" i="1"/>
  <c r="H12" i="1"/>
  <c r="I12" i="1"/>
  <c r="J12" i="1"/>
  <c r="K12" i="1"/>
  <c r="L12" i="1"/>
  <c r="L15" i="1"/>
  <c r="K15" i="1"/>
  <c r="J15" i="1"/>
  <c r="I15" i="1"/>
  <c r="F12" i="1"/>
  <c r="F8" i="1"/>
  <c r="F11" i="1"/>
  <c r="F7" i="1"/>
  <c r="F14" i="1"/>
  <c r="F15" i="1"/>
</calcChain>
</file>

<file path=xl/sharedStrings.xml><?xml version="1.0" encoding="utf-8"?>
<sst xmlns="http://schemas.openxmlformats.org/spreadsheetml/2006/main" count="75" uniqueCount="51">
  <si>
    <t>PROGRAMA NACIONAL DE BECAS DE POSTGRADO EN EL EXTERIOR DON CARLOS ANTONIO LÓPEZ</t>
  </si>
  <si>
    <t>Código postulación</t>
  </si>
  <si>
    <t>C.I.</t>
  </si>
  <si>
    <t>Nombres</t>
  </si>
  <si>
    <t>Apellidos</t>
  </si>
  <si>
    <t>Años permanencia a la fecha</t>
  </si>
  <si>
    <t>SPI año 0 estado</t>
  </si>
  <si>
    <t>SPI año 1
estado</t>
  </si>
  <si>
    <t>SPI año 2
estado</t>
  </si>
  <si>
    <t>SPI año 3 estado</t>
  </si>
  <si>
    <t>SPI año 4 estado</t>
  </si>
  <si>
    <t>SPI año 5 estado</t>
  </si>
  <si>
    <t>abierto</t>
  </si>
  <si>
    <t>Cáceres Acuña</t>
  </si>
  <si>
    <t>BCMG02-32</t>
  </si>
  <si>
    <t>Juan Carlos</t>
  </si>
  <si>
    <t>Taboada Figueroa</t>
  </si>
  <si>
    <t>BCMG04-39</t>
  </si>
  <si>
    <t>BCMG04-42</t>
  </si>
  <si>
    <t>BCMG04-31</t>
  </si>
  <si>
    <t>BCMG04-32</t>
  </si>
  <si>
    <t>BCMG04-38</t>
  </si>
  <si>
    <t>Milca Dahiana</t>
  </si>
  <si>
    <t>Liz Fernanda</t>
  </si>
  <si>
    <t>Romero</t>
  </si>
  <si>
    <t>Claudia Evelin</t>
  </si>
  <si>
    <t>Cardozo Ortigoza</t>
  </si>
  <si>
    <t>Jazmin Guadalupe</t>
  </si>
  <si>
    <t>Oddone Urunaga</t>
  </si>
  <si>
    <t>Patricia Alexandra</t>
  </si>
  <si>
    <t>Ramírez Torres</t>
  </si>
  <si>
    <t>BCMG04-57</t>
  </si>
  <si>
    <t>María Cristina</t>
  </si>
  <si>
    <t>Lamas Torres</t>
  </si>
  <si>
    <t>BCMG04-55</t>
  </si>
  <si>
    <t>BCMG04-33</t>
  </si>
  <si>
    <t>BCMG04-36</t>
  </si>
  <si>
    <t>Lia Fiorella</t>
  </si>
  <si>
    <t>Milillo Marinoni</t>
  </si>
  <si>
    <t>Giovanni Gabriel</t>
  </si>
  <si>
    <t>Marcelli Manevy</t>
  </si>
  <si>
    <t>Andrea Marietta</t>
  </si>
  <si>
    <t>Poletti Almirón</t>
  </si>
  <si>
    <t>Año 0</t>
  </si>
  <si>
    <t>Actualizado/al día</t>
  </si>
  <si>
    <t>Actualizado 31/05/2021</t>
  </si>
  <si>
    <t>CONVOCATORIAS MOVILIDAD DE GRADO AUTOGESTIONADAS</t>
  </si>
  <si>
    <t>Tareas Pendientes al 31/05/2021</t>
  </si>
  <si>
    <t>Pendiente</t>
  </si>
  <si>
    <t>Finalizado</t>
  </si>
  <si>
    <t>Fecha retorno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</si>
</sst>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d/mm/yyyy;@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sz val="8"/>
      <name val="Calibri"/>
      <family val="2"/>
      <charset val="1"/>
    </font>
    <font>
      <b/>
      <sz val="16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4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66669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1">
    <dxf>
      <font>
        <sz val="11"/>
        <color rgb="FF000000"/>
        <name val="Calibri"/>
      </font>
      <fill>
        <patternFill>
          <bgColor rgb="FFFFF2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1201271</xdr:colOff>
      <xdr:row>0</xdr:row>
      <xdr:rowOff>62754</xdr:rowOff>
    </xdr:from>
    <xdr:to>
      <xdr:col>9</xdr:col>
      <xdr:colOff>737355</xdr:colOff>
      <xdr:row>0</xdr:row>
      <xdr:rowOff>1030942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04565" y="62754"/>
          <a:ext cx="6671990" cy="96818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"/>
  <sheetViews>
    <sheetView showGridLines="0" tabSelected="1" zoomScale="114" zoomScaleNormal="114" workbookViewId="0">
      <selection activeCell="AG15" sqref="AG15"/>
    </sheetView>
  </sheetViews>
  <sheetFormatPr baseColWidth="10" defaultColWidth="8.77734375" defaultRowHeight="14.4" x14ac:dyDescent="0.3"/>
  <cols>
    <col min="1" max="1" width="13.77734375" style="12" customWidth="1"/>
    <col min="2" max="2" width="11.109375" style="12" customWidth="1"/>
    <col min="3" max="3" width="22.33203125" style="12" customWidth="1"/>
    <col min="4" max="4" width="21.44140625" style="12" customWidth="1"/>
    <col min="5" max="5" width="13" style="6" customWidth="1"/>
    <col min="6" max="6" width="11.88671875" style="7" customWidth="1"/>
    <col min="7" max="7" width="11.5546875" style="7"/>
    <col min="8" max="8" width="12.109375" style="7" customWidth="1"/>
    <col min="9" max="9" width="11.77734375" style="7" customWidth="1"/>
    <col min="10" max="10" width="11.109375" style="7" customWidth="1"/>
    <col min="11" max="11" width="12.109375" style="7" customWidth="1"/>
    <col min="12" max="12" width="11.5546875" style="7" customWidth="1"/>
    <col min="13" max="13" width="16.21875" style="7" customWidth="1"/>
    <col min="14" max="983" width="10.77734375" style="12" customWidth="1"/>
    <col min="984" max="988" width="9.109375" style="12" customWidth="1"/>
    <col min="989" max="990" width="11.5546875" style="12" customWidth="1"/>
    <col min="991" max="1025" width="11.5546875" style="12"/>
    <col min="1026" max="16384" width="8.77734375" style="12"/>
  </cols>
  <sheetData>
    <row r="1" spans="1:1024" ht="85.2" customHeight="1" x14ac:dyDescent="0.3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024" ht="19.9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024" ht="19.95" customHeight="1" x14ac:dyDescent="0.3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</row>
    <row r="4" spans="1:1024" ht="21" x14ac:dyDescent="0.3">
      <c r="A4" s="13" t="s">
        <v>46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</row>
    <row r="5" spans="1:1024" s="16" customFormat="1" ht="43.8" customHeight="1" x14ac:dyDescent="0.3">
      <c r="A5" s="2" t="s">
        <v>1</v>
      </c>
      <c r="B5" s="3" t="s">
        <v>2</v>
      </c>
      <c r="C5" s="3" t="s">
        <v>3</v>
      </c>
      <c r="D5" s="3" t="s">
        <v>4</v>
      </c>
      <c r="E5" s="4" t="s">
        <v>50</v>
      </c>
      <c r="F5" s="4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47</v>
      </c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</row>
    <row r="6" spans="1:1024" s="19" customFormat="1" ht="18" customHeight="1" x14ac:dyDescent="0.3">
      <c r="A6" s="17" t="s">
        <v>17</v>
      </c>
      <c r="B6" s="18">
        <v>5118659</v>
      </c>
      <c r="C6" s="18" t="s">
        <v>22</v>
      </c>
      <c r="D6" s="18" t="s">
        <v>13</v>
      </c>
      <c r="E6" s="8" t="s">
        <v>48</v>
      </c>
      <c r="F6" s="8" t="s">
        <v>48</v>
      </c>
      <c r="G6" s="9" t="s">
        <v>48</v>
      </c>
      <c r="H6" s="10"/>
      <c r="I6" s="10"/>
      <c r="J6" s="10"/>
      <c r="K6" s="10"/>
      <c r="L6" s="10"/>
      <c r="M6" s="9" t="s">
        <v>43</v>
      </c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</row>
    <row r="7" spans="1:1024" s="19" customFormat="1" ht="18" customHeight="1" x14ac:dyDescent="0.3">
      <c r="A7" s="17" t="s">
        <v>19</v>
      </c>
      <c r="B7" s="18">
        <v>5494500</v>
      </c>
      <c r="C7" s="18" t="s">
        <v>25</v>
      </c>
      <c r="D7" s="18" t="s">
        <v>26</v>
      </c>
      <c r="E7" s="11">
        <v>44149</v>
      </c>
      <c r="F7" s="1">
        <f ca="1">+DATEDIF(E7:E13,TODAY(),"y")</f>
        <v>0</v>
      </c>
      <c r="G7" s="1" t="s">
        <v>49</v>
      </c>
      <c r="H7" s="10">
        <f>EDATE($E7,12)</f>
        <v>44514</v>
      </c>
      <c r="I7" s="10">
        <f>EDATE($E7,24)</f>
        <v>44879</v>
      </c>
      <c r="J7" s="10">
        <f>EDATE($E7,36)</f>
        <v>45244</v>
      </c>
      <c r="K7" s="10">
        <f>EDATE($E7,48)</f>
        <v>45610</v>
      </c>
      <c r="L7" s="10">
        <f>EDATE($E7,60)</f>
        <v>45975</v>
      </c>
      <c r="M7" s="1" t="s">
        <v>44</v>
      </c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  <c r="ALW7" s="12"/>
      <c r="ALX7" s="12"/>
      <c r="ALY7" s="12"/>
      <c r="ALZ7" s="12"/>
      <c r="AMA7" s="12"/>
      <c r="AMB7" s="12"/>
      <c r="AMC7" s="12"/>
      <c r="AMD7" s="12"/>
      <c r="AME7" s="12"/>
      <c r="AMF7" s="12"/>
      <c r="AMG7" s="12"/>
      <c r="AMH7" s="12"/>
      <c r="AMI7" s="12"/>
      <c r="AMJ7" s="12"/>
    </row>
    <row r="8" spans="1:1024" s="19" customFormat="1" ht="18" customHeight="1" x14ac:dyDescent="0.3">
      <c r="A8" s="17" t="s">
        <v>31</v>
      </c>
      <c r="B8" s="18">
        <v>4345755</v>
      </c>
      <c r="C8" s="18" t="s">
        <v>32</v>
      </c>
      <c r="D8" s="18" t="s">
        <v>33</v>
      </c>
      <c r="E8" s="11">
        <v>44053</v>
      </c>
      <c r="F8" s="1">
        <f ca="1">+DATEDIF(E8:E11,TODAY(),"y")</f>
        <v>0</v>
      </c>
      <c r="G8" s="1" t="s">
        <v>49</v>
      </c>
      <c r="H8" s="10">
        <f>EDATE($E8,12)</f>
        <v>44418</v>
      </c>
      <c r="I8" s="10">
        <f>EDATE($E8,24)</f>
        <v>44783</v>
      </c>
      <c r="J8" s="10">
        <f>EDATE($E8,36)</f>
        <v>45148</v>
      </c>
      <c r="K8" s="10">
        <f>EDATE($E8,48)</f>
        <v>45514</v>
      </c>
      <c r="L8" s="10">
        <f>EDATE($E8,60)</f>
        <v>45879</v>
      </c>
      <c r="M8" s="1" t="s">
        <v>44</v>
      </c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  <c r="ALW8" s="12"/>
      <c r="ALX8" s="12"/>
      <c r="ALY8" s="12"/>
      <c r="ALZ8" s="12"/>
      <c r="AMA8" s="12"/>
      <c r="AMB8" s="12"/>
      <c r="AMC8" s="12"/>
      <c r="AMD8" s="12"/>
      <c r="AME8" s="12"/>
      <c r="AMF8" s="12"/>
      <c r="AMG8" s="12"/>
      <c r="AMH8" s="12"/>
      <c r="AMI8" s="12"/>
      <c r="AMJ8" s="12"/>
    </row>
    <row r="9" spans="1:1024" s="19" customFormat="1" ht="18" customHeight="1" x14ac:dyDescent="0.3">
      <c r="A9" s="17" t="s">
        <v>35</v>
      </c>
      <c r="B9" s="18">
        <v>3974970</v>
      </c>
      <c r="C9" s="18" t="s">
        <v>39</v>
      </c>
      <c r="D9" s="18" t="s">
        <v>40</v>
      </c>
      <c r="E9" s="8" t="s">
        <v>12</v>
      </c>
      <c r="F9" s="8" t="s">
        <v>48</v>
      </c>
      <c r="G9" s="9" t="s">
        <v>12</v>
      </c>
      <c r="H9" s="10"/>
      <c r="I9" s="10"/>
      <c r="J9" s="10"/>
      <c r="K9" s="10"/>
      <c r="L9" s="10"/>
      <c r="M9" s="9" t="s">
        <v>43</v>
      </c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  <c r="ALW9" s="12"/>
      <c r="ALX9" s="12"/>
      <c r="ALY9" s="12"/>
      <c r="ALZ9" s="12"/>
      <c r="AMA9" s="12"/>
      <c r="AMB9" s="12"/>
      <c r="AMC9" s="12"/>
      <c r="AMD9" s="12"/>
      <c r="AME9" s="12"/>
      <c r="AMF9" s="12"/>
      <c r="AMG9" s="12"/>
      <c r="AMH9" s="12"/>
      <c r="AMI9" s="12"/>
      <c r="AMJ9" s="12"/>
    </row>
    <row r="10" spans="1:1024" s="19" customFormat="1" ht="18" customHeight="1" x14ac:dyDescent="0.3">
      <c r="A10" s="17" t="s">
        <v>34</v>
      </c>
      <c r="B10" s="18">
        <v>4425063</v>
      </c>
      <c r="C10" s="18" t="s">
        <v>37</v>
      </c>
      <c r="D10" s="18" t="s">
        <v>38</v>
      </c>
      <c r="E10" s="8" t="s">
        <v>12</v>
      </c>
      <c r="F10" s="8" t="s">
        <v>48</v>
      </c>
      <c r="G10" s="9" t="s">
        <v>12</v>
      </c>
      <c r="H10" s="10"/>
      <c r="I10" s="10"/>
      <c r="J10" s="10"/>
      <c r="K10" s="10"/>
      <c r="L10" s="10"/>
      <c r="M10" s="9" t="s">
        <v>43</v>
      </c>
      <c r="ALC10" s="12"/>
      <c r="ALD10" s="12"/>
      <c r="ALE10" s="12"/>
      <c r="ALF10" s="12"/>
      <c r="ALG10" s="12"/>
      <c r="ALH10" s="12"/>
      <c r="ALI10" s="12"/>
      <c r="ALJ10" s="12"/>
      <c r="ALK10" s="12"/>
      <c r="ALL10" s="12"/>
      <c r="ALM10" s="12"/>
      <c r="ALN10" s="12"/>
      <c r="ALO10" s="12"/>
      <c r="ALP10" s="12"/>
      <c r="ALQ10" s="12"/>
      <c r="ALR10" s="12"/>
      <c r="ALS10" s="12"/>
      <c r="ALT10" s="12"/>
      <c r="ALU10" s="12"/>
      <c r="ALV10" s="12"/>
      <c r="ALW10" s="12"/>
      <c r="ALX10" s="12"/>
      <c r="ALY10" s="12"/>
      <c r="ALZ10" s="12"/>
      <c r="AMA10" s="12"/>
      <c r="AMB10" s="12"/>
      <c r="AMC10" s="12"/>
      <c r="AMD10" s="12"/>
      <c r="AME10" s="12"/>
      <c r="AMF10" s="12"/>
      <c r="AMG10" s="12"/>
      <c r="AMH10" s="12"/>
      <c r="AMI10" s="12"/>
      <c r="AMJ10" s="12"/>
    </row>
    <row r="11" spans="1:1024" s="19" customFormat="1" ht="18" customHeight="1" x14ac:dyDescent="0.3">
      <c r="A11" s="17" t="s">
        <v>20</v>
      </c>
      <c r="B11" s="18">
        <v>4841351</v>
      </c>
      <c r="C11" s="18" t="s">
        <v>27</v>
      </c>
      <c r="D11" s="18" t="s">
        <v>28</v>
      </c>
      <c r="E11" s="11">
        <v>44083</v>
      </c>
      <c r="F11" s="1">
        <f ca="1">+DATEDIF(E11:E16,TODAY(),"y")</f>
        <v>0</v>
      </c>
      <c r="G11" s="1" t="s">
        <v>49</v>
      </c>
      <c r="H11" s="10">
        <f>EDATE($E11,12)</f>
        <v>44448</v>
      </c>
      <c r="I11" s="10">
        <f>EDATE($E11,24)</f>
        <v>44813</v>
      </c>
      <c r="J11" s="10">
        <f>EDATE($E11,36)</f>
        <v>45178</v>
      </c>
      <c r="K11" s="10">
        <f>EDATE($E11,48)</f>
        <v>45544</v>
      </c>
      <c r="L11" s="10">
        <f>EDATE($E11,60)</f>
        <v>45909</v>
      </c>
      <c r="M11" s="1" t="s">
        <v>44</v>
      </c>
      <c r="ALC11" s="12"/>
      <c r="ALD11" s="12"/>
      <c r="ALE11" s="12"/>
      <c r="ALF11" s="12"/>
      <c r="ALG11" s="12"/>
      <c r="ALH11" s="12"/>
      <c r="ALI11" s="12"/>
      <c r="ALJ11" s="12"/>
      <c r="ALK11" s="12"/>
      <c r="ALL11" s="12"/>
      <c r="ALM11" s="12"/>
      <c r="ALN11" s="12"/>
      <c r="ALO11" s="12"/>
      <c r="ALP11" s="12"/>
      <c r="ALQ11" s="12"/>
      <c r="ALR11" s="12"/>
      <c r="ALS11" s="12"/>
      <c r="ALT11" s="12"/>
      <c r="ALU11" s="12"/>
      <c r="ALV11" s="12"/>
      <c r="ALW11" s="12"/>
      <c r="ALX11" s="12"/>
      <c r="ALY11" s="12"/>
      <c r="ALZ11" s="12"/>
      <c r="AMA11" s="12"/>
      <c r="AMB11" s="12"/>
      <c r="AMC11" s="12"/>
      <c r="AMD11" s="12"/>
      <c r="AME11" s="12"/>
      <c r="AMF11" s="12"/>
      <c r="AMG11" s="12"/>
      <c r="AMH11" s="12"/>
      <c r="AMI11" s="12"/>
      <c r="AMJ11" s="12"/>
    </row>
    <row r="12" spans="1:1024" s="20" customFormat="1" ht="18" customHeight="1" x14ac:dyDescent="0.3">
      <c r="A12" s="17" t="s">
        <v>36</v>
      </c>
      <c r="B12" s="18">
        <v>4393780</v>
      </c>
      <c r="C12" s="18" t="s">
        <v>41</v>
      </c>
      <c r="D12" s="18" t="s">
        <v>42</v>
      </c>
      <c r="E12" s="11">
        <v>44094</v>
      </c>
      <c r="F12" s="1">
        <f ca="1">+DATEDIF(E12:E12,TODAY(),"y")</f>
        <v>0</v>
      </c>
      <c r="G12" s="1" t="s">
        <v>49</v>
      </c>
      <c r="H12" s="10">
        <f>EDATE($E12,12)</f>
        <v>44459</v>
      </c>
      <c r="I12" s="10">
        <f>EDATE($E12,24)</f>
        <v>44824</v>
      </c>
      <c r="J12" s="10">
        <f>EDATE($E12,36)</f>
        <v>45189</v>
      </c>
      <c r="K12" s="10">
        <f>EDATE($E12,48)</f>
        <v>45555</v>
      </c>
      <c r="L12" s="10">
        <f>EDATE($E12,60)</f>
        <v>45920</v>
      </c>
      <c r="M12" s="1" t="s">
        <v>44</v>
      </c>
      <c r="ALA12" s="19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</row>
    <row r="13" spans="1:1024" s="19" customFormat="1" ht="18" customHeight="1" x14ac:dyDescent="0.3">
      <c r="A13" s="17" t="s">
        <v>21</v>
      </c>
      <c r="B13" s="18">
        <v>4846178</v>
      </c>
      <c r="C13" s="18" t="s">
        <v>29</v>
      </c>
      <c r="D13" s="18" t="s">
        <v>30</v>
      </c>
      <c r="E13" s="8" t="s">
        <v>48</v>
      </c>
      <c r="F13" s="8" t="s">
        <v>48</v>
      </c>
      <c r="G13" s="9" t="s">
        <v>48</v>
      </c>
      <c r="H13" s="10"/>
      <c r="I13" s="10"/>
      <c r="J13" s="10"/>
      <c r="K13" s="10"/>
      <c r="L13" s="10"/>
      <c r="M13" s="9" t="s">
        <v>43</v>
      </c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</row>
    <row r="14" spans="1:1024" s="20" customFormat="1" ht="18" customHeight="1" x14ac:dyDescent="0.3">
      <c r="A14" s="17" t="s">
        <v>18</v>
      </c>
      <c r="B14" s="18">
        <v>4843588</v>
      </c>
      <c r="C14" s="18" t="s">
        <v>23</v>
      </c>
      <c r="D14" s="18" t="s">
        <v>24</v>
      </c>
      <c r="E14" s="11">
        <v>44021</v>
      </c>
      <c r="F14" s="1">
        <f ca="1">+DATEDIF(E14:E21,TODAY(),"y")</f>
        <v>0</v>
      </c>
      <c r="G14" s="1" t="s">
        <v>49</v>
      </c>
      <c r="H14" s="10">
        <f>EDATE($E14,12)</f>
        <v>44386</v>
      </c>
      <c r="I14" s="10">
        <f>EDATE($E14,24)</f>
        <v>44751</v>
      </c>
      <c r="J14" s="10">
        <f>EDATE($E14,36)</f>
        <v>45116</v>
      </c>
      <c r="K14" s="10">
        <f>EDATE($E14,48)</f>
        <v>45482</v>
      </c>
      <c r="L14" s="10">
        <f>EDATE($E14,60)</f>
        <v>45847</v>
      </c>
      <c r="M14" s="1" t="s">
        <v>44</v>
      </c>
      <c r="ALA14" s="19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</row>
    <row r="15" spans="1:1024" s="19" customFormat="1" ht="18" customHeight="1" x14ac:dyDescent="0.3">
      <c r="A15" s="17" t="s">
        <v>14</v>
      </c>
      <c r="B15" s="18">
        <v>4025938</v>
      </c>
      <c r="C15" s="18" t="s">
        <v>15</v>
      </c>
      <c r="D15" s="18" t="s">
        <v>16</v>
      </c>
      <c r="E15" s="11">
        <v>43831</v>
      </c>
      <c r="F15" s="1">
        <f ca="1">+DATEDIF(E15:E24,TODAY(),"y")</f>
        <v>1</v>
      </c>
      <c r="G15" s="1" t="s">
        <v>49</v>
      </c>
      <c r="H15" s="1" t="s">
        <v>49</v>
      </c>
      <c r="I15" s="10">
        <f>EDATE($E15,24)</f>
        <v>44562</v>
      </c>
      <c r="J15" s="10">
        <f>EDATE($E15,36)</f>
        <v>44927</v>
      </c>
      <c r="K15" s="10">
        <f>EDATE($E15,48)</f>
        <v>45292</v>
      </c>
      <c r="L15" s="10">
        <f>EDATE($E15,60)</f>
        <v>45658</v>
      </c>
      <c r="M15" s="1" t="s">
        <v>44</v>
      </c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</row>
    <row r="17" spans="1:1" x14ac:dyDescent="0.3">
      <c r="A17" s="21" t="s">
        <v>45</v>
      </c>
    </row>
  </sheetData>
  <sheetProtection algorithmName="SHA-512" hashValue="UlrY70jO+OYjlFJ6U1cl7XhBNhhF0kkx+5H/qSMa01wHu38BjzPU28XF4WDHX6ZdoWWDETgZwhpMSqLdnrnPEQ==" saltValue="+Dwf7k7clIv7pTNUOjeWMA==" spinCount="100000" sheet="1" sort="0" autoFilter="0" pivotTables="0"/>
  <autoFilter ref="A5:M5"/>
  <sortState ref="A10:M19">
    <sortCondition ref="D10:D19"/>
  </sortState>
  <mergeCells count="4">
    <mergeCell ref="A4:M4"/>
    <mergeCell ref="A2:M2"/>
    <mergeCell ref="A1:M1"/>
    <mergeCell ref="A3:M3"/>
  </mergeCells>
  <phoneticPr fontId="5" type="noConversion"/>
  <conditionalFormatting sqref="A6:A15 A17">
    <cfRule type="duplicateValues" dxfId="0" priority="3"/>
  </conditionalFormatting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ignoredErrors>
    <ignoredError sqref="F16:F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movilidad </vt:lpstr>
      <vt:lpstr>'movilidad '!_FilterDatabase_0_0</vt:lpstr>
      <vt:lpstr>'movilidad '!_FilterDatabase_0_0_0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Mónica</dc:creator>
  <dc:description/>
  <cp:lastModifiedBy>Claudia Benítez</cp:lastModifiedBy>
  <cp:revision>52</cp:revision>
  <dcterms:created xsi:type="dcterms:W3CDTF">2020-07-27T20:54:34Z</dcterms:created>
  <dcterms:modified xsi:type="dcterms:W3CDTF">2021-05-31T18:27:53Z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